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Бюджет Барабинского района на 2023 год и плановый период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'!$A$1:$E$178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156" i="1"/>
  <c r="C85" i="1"/>
  <c r="E143" i="1"/>
  <c r="D143" i="1"/>
  <c r="E110" i="1"/>
  <c r="D110" i="1"/>
  <c r="C110" i="1"/>
  <c r="E129" i="1" l="1"/>
  <c r="D129" i="1"/>
  <c r="C129" i="1"/>
  <c r="E116" i="1"/>
  <c r="D116" i="1"/>
  <c r="C116" i="1"/>
  <c r="C143" i="1"/>
  <c r="C88" i="1" l="1"/>
  <c r="C68" i="1" l="1"/>
  <c r="C67" i="1" s="1"/>
  <c r="D103" i="1"/>
  <c r="D102" i="1" s="1"/>
  <c r="E103" i="1"/>
  <c r="E102" i="1" s="1"/>
  <c r="C103" i="1"/>
  <c r="C81" i="1"/>
  <c r="C77" i="1" s="1"/>
  <c r="C102" i="1" l="1"/>
  <c r="C65" i="1"/>
  <c r="E75" i="1"/>
  <c r="D75" i="1"/>
  <c r="C75" i="1"/>
  <c r="E73" i="1" l="1"/>
  <c r="D73" i="1"/>
  <c r="C73" i="1"/>
  <c r="E65" i="1"/>
  <c r="D65" i="1"/>
  <c r="C52" i="1" l="1"/>
  <c r="E81" i="1" l="1"/>
  <c r="D81" i="1"/>
  <c r="E78" i="1"/>
  <c r="D78" i="1"/>
  <c r="D77" i="1" s="1"/>
  <c r="C78" i="1"/>
  <c r="E77" i="1" l="1"/>
  <c r="D71" i="1"/>
  <c r="D70" i="1" s="1"/>
  <c r="D51" i="1" s="1"/>
  <c r="D156" i="1" s="1"/>
  <c r="E71" i="1"/>
  <c r="E70" i="1" s="1"/>
  <c r="C71" i="1"/>
  <c r="C70" i="1" s="1"/>
  <c r="C51" i="1" s="1"/>
  <c r="E68" i="1" l="1"/>
  <c r="E67" i="1" s="1"/>
  <c r="D68" i="1"/>
  <c r="D67" i="1" s="1"/>
  <c r="E52" i="1" l="1"/>
  <c r="D52" i="1"/>
  <c r="E13" i="1"/>
  <c r="D13" i="1"/>
  <c r="C13" i="1"/>
  <c r="C12" i="1" s="1"/>
  <c r="E26" i="1"/>
  <c r="D26" i="1"/>
  <c r="D25" i="1" s="1"/>
  <c r="C26" i="1"/>
  <c r="E38" i="1"/>
  <c r="D38" i="1"/>
  <c r="C38" i="1"/>
  <c r="C25" i="1" l="1"/>
  <c r="C156" i="1" s="1"/>
  <c r="E12" i="1"/>
  <c r="D12" i="1"/>
  <c r="E25" i="1"/>
</calcChain>
</file>

<file path=xl/sharedStrings.xml><?xml version="1.0" encoding="utf-8"?>
<sst xmlns="http://schemas.openxmlformats.org/spreadsheetml/2006/main" count="160" uniqueCount="64">
  <si>
    <t>№ п/п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</si>
  <si>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</si>
  <si>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</si>
  <si>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</si>
  <si>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</si>
  <si>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</si>
  <si>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</si>
  <si>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</si>
  <si>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</si>
  <si>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</si>
  <si>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</si>
  <si>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</si>
  <si>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</si>
  <si>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</si>
  <si>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</si>
  <si>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</si>
  <si>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</si>
  <si>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</si>
  <si>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</si>
  <si>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</si>
  <si>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</si>
  <si>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</si>
  <si>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</si>
  <si>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</si>
  <si>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</si>
  <si>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</si>
  <si>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</si>
  <si>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2023 год</t>
  </si>
  <si>
    <t>2024 год</t>
  </si>
  <si>
    <t>Наименование межбюджетного трансферта</t>
  </si>
  <si>
    <t xml:space="preserve"> О бюджете  Барабинского района Новосибирской области на 2023 год и плановый период 2024 и 2025 годов</t>
  </si>
  <si>
    <t>2025 год</t>
  </si>
  <si>
    <t>Реализация мероприятий ликвидации несанкционированных свалок</t>
  </si>
  <si>
    <t>Увеличение заработной платы  работникам учреждений культуры</t>
  </si>
  <si>
    <t>СУБВЕНЦИИ</t>
  </si>
  <si>
    <t>2.1</t>
  </si>
  <si>
    <t>2.2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</si>
  <si>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</si>
  <si>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</si>
  <si>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</si>
  <si>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</si>
  <si>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</si>
  <si>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</si>
  <si>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2019-2023 годы"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</si>
  <si>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</si>
  <si>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</si>
  <si>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</si>
  <si>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</si>
  <si>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</si>
  <si>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за счет средств областного бюджета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</si>
  <si>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2021-2026гг"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</si>
  <si>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</si>
  <si>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</si>
  <si>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</si>
  <si>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</si>
  <si>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</si>
  <si>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</si>
  <si>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</si>
  <si>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</si>
  <si>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</si>
  <si>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</si>
  <si>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</si>
  <si>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к  решению 20-ой  сессии Совета депутатов Барабинского района Новосибирской области четвертого созыва   от 22.12.2022 г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</si>
  <si>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2023  год и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</si>
</sst>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&quot;#,##0.0;[Red]\-#,##0.0"/>
    <numFmt numFmtId="165" formatCode="#,##0.0"/>
    <numFmt numFmtId="166" formatCode="#,##0.0\ _₽"/>
    <numFmt numFmtId="167" formatCode="00\.00\.00"/>
    <numFmt numFmtId="168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2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3" fillId="0" borderId="4" xfId="0" applyNumberFormat="1" applyFont="1" applyBorder="1" applyAlignment="1">
      <alignment horizontal="right" vertical="top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wrapText="1"/>
    </xf>
    <xf numFmtId="0" fontId="2" fillId="4" borderId="7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4" fontId="3" fillId="0" borderId="10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top" wrapText="1"/>
    </xf>
    <xf numFmtId="0" fontId="2" fillId="4" borderId="11" xfId="0" applyNumberFormat="1" applyFont="1" applyFill="1" applyBorder="1" applyAlignment="1">
      <alignment wrapText="1"/>
    </xf>
    <xf numFmtId="0" fontId="2" fillId="4" borderId="3" xfId="0" applyNumberFormat="1" applyFont="1" applyFill="1" applyBorder="1" applyAlignment="1">
      <alignment wrapText="1"/>
    </xf>
    <xf numFmtId="0" fontId="5" fillId="0" borderId="3" xfId="2" applyFont="1" applyFill="1" applyBorder="1" applyAlignment="1" applyProtection="1">
      <alignment horizontal="justify" vertical="top"/>
      <protection hidden="1"/>
    </xf>
    <xf numFmtId="167" fontId="5" fillId="0" borderId="3" xfId="2" applyNumberFormat="1" applyFont="1" applyFill="1" applyBorder="1" applyAlignment="1" applyProtection="1">
      <alignment horizontal="left" wrapText="1"/>
      <protection hidden="1"/>
    </xf>
    <xf numFmtId="0" fontId="5" fillId="0" borderId="3" xfId="2" applyNumberFormat="1" applyFont="1" applyFill="1" applyBorder="1" applyAlignment="1" applyProtection="1">
      <protection hidden="1"/>
    </xf>
    <xf numFmtId="0" fontId="5" fillId="0" borderId="9" xfId="2" applyNumberFormat="1" applyFont="1" applyFill="1" applyBorder="1" applyAlignment="1" applyProtection="1">
      <alignment vertical="center" wrapText="1"/>
      <protection hidden="1"/>
    </xf>
    <xf numFmtId="0" fontId="5" fillId="4" borderId="11" xfId="0" applyNumberFormat="1" applyFont="1" applyFill="1" applyBorder="1" applyAlignment="1">
      <alignment wrapText="1"/>
    </xf>
    <xf numFmtId="0" fontId="2" fillId="4" borderId="14" xfId="0" applyNumberFormat="1" applyFont="1" applyFill="1" applyBorder="1" applyAlignment="1">
      <alignment wrapText="1"/>
    </xf>
    <xf numFmtId="0" fontId="5" fillId="4" borderId="7" xfId="0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left" vertical="center" wrapText="1"/>
      <protection hidden="1"/>
    </xf>
    <xf numFmtId="0" fontId="5" fillId="0" borderId="14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2" fillId="4" borderId="8" xfId="0" applyNumberFormat="1" applyFont="1" applyFill="1" applyBorder="1" applyAlignment="1">
      <alignment wrapText="1"/>
    </xf>
    <xf numFmtId="0" fontId="2" fillId="0" borderId="11" xfId="0" applyNumberFormat="1" applyFont="1" applyFill="1" applyBorder="1" applyAlignment="1">
      <alignment wrapText="1"/>
    </xf>
    <xf numFmtId="49" fontId="5" fillId="0" borderId="3" xfId="0" applyNumberFormat="1" applyFont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justify"/>
    </xf>
    <xf numFmtId="0" fontId="5" fillId="5" borderId="7" xfId="0" applyNumberFormat="1" applyFont="1" applyFill="1" applyBorder="1" applyAlignment="1">
      <alignment wrapText="1"/>
    </xf>
    <xf numFmtId="0" fontId="5" fillId="0" borderId="11" xfId="1" applyNumberFormat="1" applyFont="1" applyFill="1" applyBorder="1" applyAlignment="1" applyProtection="1">
      <alignment horizontal="justify" vertical="center"/>
      <protection hidden="1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wrapText="1"/>
    </xf>
    <xf numFmtId="49" fontId="5" fillId="0" borderId="7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" fontId="7" fillId="5" borderId="3" xfId="0" applyNumberFormat="1" applyFont="1" applyFill="1" applyBorder="1" applyAlignment="1">
      <alignment horizontal="right" vertical="top" wrapText="1"/>
    </xf>
    <xf numFmtId="4" fontId="3" fillId="0" borderId="19" xfId="0" applyNumberFormat="1" applyFont="1" applyBorder="1" applyAlignment="1">
      <alignment horizontal="right" vertical="top" wrapText="1"/>
    </xf>
    <xf numFmtId="168" fontId="3" fillId="0" borderId="5" xfId="0" applyNumberFormat="1" applyFont="1" applyBorder="1" applyAlignment="1">
      <alignment horizontal="right" vertical="top" wrapText="1"/>
    </xf>
    <xf numFmtId="168" fontId="3" fillId="0" borderId="4" xfId="0" applyNumberFormat="1" applyFont="1" applyBorder="1" applyAlignment="1">
      <alignment horizontal="right" vertical="top" wrapText="1"/>
    </xf>
    <xf numFmtId="168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9" xfId="0" applyNumberFormat="1" applyFont="1" applyBorder="1" applyAlignment="1">
      <alignment horizontal="right" vertical="top" wrapText="1"/>
    </xf>
    <xf numFmtId="168" fontId="7" fillId="0" borderId="5" xfId="0" applyNumberFormat="1" applyFont="1" applyBorder="1" applyAlignment="1">
      <alignment horizontal="right" vertical="top" wrapText="1"/>
    </xf>
    <xf numFmtId="168" fontId="3" fillId="0" borderId="13" xfId="0" applyNumberFormat="1" applyFont="1" applyBorder="1" applyAlignment="1">
      <alignment horizontal="right" vertical="top" wrapText="1"/>
    </xf>
    <xf numFmtId="168" fontId="3" fillId="0" borderId="10" xfId="0" applyNumberFormat="1" applyFont="1" applyBorder="1" applyAlignment="1">
      <alignment horizontal="right" vertical="top" wrapText="1"/>
    </xf>
    <xf numFmtId="168" fontId="7" fillId="0" borderId="19" xfId="0" applyNumberFormat="1" applyFont="1" applyBorder="1" applyAlignment="1">
      <alignment horizontal="right" vertical="top" wrapText="1"/>
    </xf>
    <xf numFmtId="168" fontId="7" fillId="0" borderId="10" xfId="0" applyNumberFormat="1" applyFont="1" applyBorder="1" applyAlignment="1">
      <alignment horizontal="right" vertical="top" wrapText="1"/>
    </xf>
    <xf numFmtId="168" fontId="5" fillId="0" borderId="3" xfId="0" applyNumberFormat="1" applyFont="1" applyBorder="1"/>
    <xf numFmtId="168" fontId="2" fillId="0" borderId="3" xfId="0" applyNumberFormat="1" applyFont="1" applyBorder="1"/>
    <xf numFmtId="168" fontId="5" fillId="5" borderId="3" xfId="0" applyNumberFormat="1" applyFont="1" applyFill="1" applyBorder="1"/>
    <xf numFmtId="168" fontId="7" fillId="0" borderId="5" xfId="0" applyNumberFormat="1" applyFont="1" applyBorder="1" applyAlignment="1">
      <alignment horizontal="right" vertical="center" wrapText="1"/>
    </xf>
    <xf numFmtId="168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8" fontId="7" fillId="0" borderId="3" xfId="0" applyNumberFormat="1" applyFont="1" applyBorder="1" applyAlignment="1">
      <alignment horizontal="right" vertical="top" wrapText="1"/>
    </xf>
    <xf numFmtId="168" fontId="7" fillId="0" borderId="4" xfId="0" applyNumberFormat="1" applyFont="1" applyBorder="1" applyAlignment="1">
      <alignment horizontal="right" vertical="center" wrapText="1"/>
    </xf>
    <xf numFmtId="168" fontId="7" fillId="0" borderId="4" xfId="0" applyNumberFormat="1" applyFont="1" applyBorder="1" applyAlignment="1">
      <alignment horizontal="right" vertical="top" wrapText="1"/>
    </xf>
    <xf numFmtId="168" fontId="3" fillId="0" borderId="3" xfId="0" applyNumberFormat="1" applyFont="1" applyBorder="1" applyAlignment="1">
      <alignment horizontal="right" vertical="top" wrapText="1"/>
    </xf>
    <xf numFmtId="168" fontId="5" fillId="0" borderId="7" xfId="2" applyNumberFormat="1" applyFont="1" applyFill="1" applyBorder="1" applyAlignment="1" applyProtection="1">
      <alignment horizontal="right" vertical="center" wrapText="1"/>
      <protection hidden="1"/>
    </xf>
    <xf numFmtId="168" fontId="7" fillId="0" borderId="12" xfId="0" applyNumberFormat="1" applyFont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wrapText="1"/>
    </xf>
    <xf numFmtId="168" fontId="6" fillId="0" borderId="3" xfId="0" applyNumberFormat="1" applyFont="1" applyBorder="1" applyAlignment="1">
      <alignment horizontal="right" vertical="center"/>
    </xf>
    <xf numFmtId="168" fontId="2" fillId="2" borderId="3" xfId="0" applyNumberFormat="1" applyFont="1" applyFill="1" applyBorder="1"/>
    <xf numFmtId="168" fontId="2" fillId="4" borderId="3" xfId="0" applyNumberFormat="1" applyFont="1" applyFill="1" applyBorder="1"/>
    <xf numFmtId="168" fontId="5" fillId="0" borderId="3" xfId="0" applyNumberFormat="1" applyFont="1" applyBorder="1" applyAlignment="1">
      <alignment vertical="center"/>
    </xf>
    <xf numFmtId="168" fontId="2" fillId="0" borderId="7" xfId="0" applyNumberFormat="1" applyFont="1" applyBorder="1"/>
    <xf numFmtId="168" fontId="5" fillId="5" borderId="3" xfId="1" applyNumberFormat="1" applyFont="1" applyFill="1" applyBorder="1" applyAlignment="1" applyProtection="1">
      <alignment vertical="center" wrapText="1"/>
      <protection hidden="1"/>
    </xf>
    <xf numFmtId="168" fontId="5" fillId="0" borderId="3" xfId="0" applyNumberFormat="1" applyFont="1" applyBorder="1" applyAlignment="1">
      <alignment horizontal="right" vertical="center"/>
    </xf>
    <xf numFmtId="0" fontId="10" fillId="0" borderId="3" xfId="0" applyFont="1" applyBorder="1"/>
    <xf numFmtId="0" fontId="8" fillId="0" borderId="0" xfId="0" applyFont="1" applyAlignment="1">
      <alignment horizontal="center" vertical="justify" wrapText="1"/>
    </xf>
    <xf numFmtId="0" fontId="2" fillId="0" borderId="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7" xfId="0" applyFont="1" applyBorder="1" applyAlignment="1">
      <alignment horizontal="center" vertical="justify"/>
    </xf>
    <xf numFmtId="0" fontId="0" fillId="0" borderId="18" xfId="0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8" fillId="0" borderId="0" xfId="0" applyFont="1" applyAlignment="1">
      <alignment horizontal="center" vertical="justify" wrapText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 vertical="top"/>
    </xf>
    <xf numFmtId="0" fontId="8" fillId="0" borderId="0" xfId="0" applyFont="1" applyAlignment="1"/>
    <xf numFmtId="0" fontId="2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tabSelected="1" topLeftCell="A139" zoomScale="73" zoomScaleNormal="73" zoomScaleSheetLayoutView="66" workbookViewId="0">
      <selection activeCell="I8" sqref="I8"/>
    </sheetView>
  </sheetViews>
  <sheetFormatPr defaultRowHeight="12.75" x14ac:dyDescent="0.2"/>
  <cols>
    <col min="1" max="1" width="7.7109375" customWidth="1"/>
    <col min="2" max="2" width="71.85546875" customWidth="1"/>
    <col min="3" max="3" width="16.5703125" customWidth="1"/>
    <col min="4" max="4" width="16.7109375" customWidth="1"/>
    <col min="5" max="5" width="19.140625" customWidth="1"/>
  </cols>
  <sheetData>
    <row r="1" spans="1:5" ht="24" customHeight="1" x14ac:dyDescent="0.25">
      <c r="B1" s="98" t="s">
        <v>53</v>
      </c>
      <c r="C1" s="99"/>
      <c r="D1" s="99"/>
      <c r="E1" s="99"/>
    </row>
    <row r="2" spans="1:5" ht="19.5" customHeight="1" x14ac:dyDescent="0.2">
      <c r="B2" s="95" t="s">
        <v>62</v>
      </c>
      <c r="C2" s="96"/>
      <c r="D2" s="97"/>
      <c r="E2" s="97"/>
    </row>
    <row r="3" spans="1:5" ht="21.75" customHeight="1" x14ac:dyDescent="0.2">
      <c r="B3" s="95" t="s">
        <v>30</v>
      </c>
      <c r="C3" s="96"/>
      <c r="D3" s="97"/>
      <c r="E3" s="97"/>
    </row>
    <row r="4" spans="1:5" ht="24.75" customHeight="1" x14ac:dyDescent="0.2">
      <c r="A4" s="2"/>
      <c r="B4" s="100"/>
      <c r="C4" s="99"/>
      <c r="D4" s="99"/>
      <c r="E4" s="99"/>
    </row>
    <row r="5" spans="1:5" ht="20.25" customHeight="1" x14ac:dyDescent="0.2">
      <c r="A5" s="2"/>
      <c r="B5" s="101"/>
      <c r="C5" s="99"/>
      <c r="D5" s="99"/>
      <c r="E5" s="99"/>
    </row>
    <row r="6" spans="1:5" ht="40.5" customHeight="1" x14ac:dyDescent="0.2">
      <c r="A6" s="93" t="s">
        <v>63</v>
      </c>
      <c r="B6" s="93"/>
      <c r="C6" s="93"/>
      <c r="D6" s="93"/>
      <c r="E6" s="93"/>
    </row>
    <row r="7" spans="1:5" ht="3.75" customHeight="1" x14ac:dyDescent="0.2">
      <c r="A7" s="94"/>
      <c r="B7" s="94"/>
      <c r="C7" s="94"/>
      <c r="D7" s="94"/>
      <c r="E7" s="94"/>
    </row>
    <row r="8" spans="1:5" ht="11.25" customHeight="1" x14ac:dyDescent="0.2">
      <c r="A8" s="83"/>
      <c r="B8" s="83"/>
      <c r="C8" s="83"/>
      <c r="D8" s="83"/>
      <c r="E8" s="83"/>
    </row>
    <row r="9" spans="1:5" ht="21.75" customHeight="1" x14ac:dyDescent="0.25">
      <c r="A9" s="91"/>
      <c r="B9" s="92"/>
      <c r="C9" s="3"/>
      <c r="D9" s="3"/>
      <c r="E9" s="4" t="s">
        <v>25</v>
      </c>
    </row>
    <row r="10" spans="1:5" ht="21.75" customHeight="1" x14ac:dyDescent="0.25">
      <c r="A10" s="89" t="s">
        <v>0</v>
      </c>
      <c r="B10" s="87" t="s">
        <v>29</v>
      </c>
      <c r="C10" s="84" t="s">
        <v>26</v>
      </c>
      <c r="D10" s="85"/>
      <c r="E10" s="86"/>
    </row>
    <row r="11" spans="1:5" ht="70.5" customHeight="1" x14ac:dyDescent="0.2">
      <c r="A11" s="90"/>
      <c r="B11" s="88"/>
      <c r="C11" s="1" t="s">
        <v>27</v>
      </c>
      <c r="D11" s="1" t="s">
        <v>28</v>
      </c>
      <c r="E11" s="1" t="s">
        <v>31</v>
      </c>
    </row>
    <row r="12" spans="1:5" ht="22.5" customHeight="1" x14ac:dyDescent="0.25">
      <c r="A12" s="48">
        <v>1</v>
      </c>
      <c r="B12" s="43" t="s">
        <v>39</v>
      </c>
      <c r="C12" s="80">
        <f>C13</f>
        <v>57210.700000000004</v>
      </c>
      <c r="D12" s="80">
        <f t="shared" ref="D12:E12" si="0">D13</f>
        <v>53157.9</v>
      </c>
      <c r="E12" s="80">
        <f t="shared" si="0"/>
        <v>53157.9</v>
      </c>
    </row>
    <row r="13" spans="1:5" ht="22.5" customHeight="1" x14ac:dyDescent="0.2">
      <c r="A13" s="41" t="s">
        <v>40</v>
      </c>
      <c r="B13" s="36" t="s">
        <v>41</v>
      </c>
      <c r="C13" s="81">
        <f>SUM(C14:C24)</f>
        <v>57210.700000000004</v>
      </c>
      <c r="D13" s="81">
        <f t="shared" ref="D13:E13" si="1">SUM(D14:D24)</f>
        <v>53157.9</v>
      </c>
      <c r="E13" s="81">
        <f t="shared" si="1"/>
        <v>53157.9</v>
      </c>
    </row>
    <row r="14" spans="1:5" ht="33.75" customHeight="1" x14ac:dyDescent="0.25">
      <c r="A14" s="6"/>
      <c r="B14" s="17" t="s">
        <v>5</v>
      </c>
      <c r="C14" s="64">
        <v>5555.8</v>
      </c>
      <c r="D14" s="64">
        <v>5459.6</v>
      </c>
      <c r="E14" s="64">
        <v>5459.6</v>
      </c>
    </row>
    <row r="15" spans="1:5" ht="27" customHeight="1" x14ac:dyDescent="0.25">
      <c r="A15" s="6"/>
      <c r="B15" s="17" t="s">
        <v>6</v>
      </c>
      <c r="C15" s="64">
        <v>5202.8</v>
      </c>
      <c r="D15" s="64">
        <v>4908.3</v>
      </c>
      <c r="E15" s="64">
        <v>4908.3</v>
      </c>
    </row>
    <row r="16" spans="1:5" ht="25.5" customHeight="1" x14ac:dyDescent="0.25">
      <c r="A16" s="6"/>
      <c r="B16" s="17" t="s">
        <v>8</v>
      </c>
      <c r="C16" s="64">
        <v>5550.9</v>
      </c>
      <c r="D16" s="64">
        <v>5187.5</v>
      </c>
      <c r="E16" s="64">
        <v>5187.5</v>
      </c>
    </row>
    <row r="17" spans="1:5" ht="27" customHeight="1" x14ac:dyDescent="0.25">
      <c r="A17" s="6"/>
      <c r="B17" s="17" t="s">
        <v>9</v>
      </c>
      <c r="C17" s="64">
        <v>4759.5</v>
      </c>
      <c r="D17" s="64">
        <v>4380.2</v>
      </c>
      <c r="E17" s="64">
        <v>4380.2</v>
      </c>
    </row>
    <row r="18" spans="1:5" ht="27" customHeight="1" x14ac:dyDescent="0.25">
      <c r="A18" s="6"/>
      <c r="B18" s="17" t="s">
        <v>10</v>
      </c>
      <c r="C18" s="64">
        <v>4941.7</v>
      </c>
      <c r="D18" s="64">
        <v>4631.7</v>
      </c>
      <c r="E18" s="64">
        <v>4631.7</v>
      </c>
    </row>
    <row r="19" spans="1:5" ht="29.25" customHeight="1" x14ac:dyDescent="0.25">
      <c r="A19" s="6"/>
      <c r="B19" s="17" t="s">
        <v>11</v>
      </c>
      <c r="C19" s="64">
        <v>5657.2</v>
      </c>
      <c r="D19" s="64">
        <v>4994</v>
      </c>
      <c r="E19" s="64">
        <v>4994</v>
      </c>
    </row>
    <row r="20" spans="1:5" ht="27" customHeight="1" x14ac:dyDescent="0.25">
      <c r="A20" s="6"/>
      <c r="B20" s="17" t="s">
        <v>12</v>
      </c>
      <c r="C20" s="64">
        <v>4800.3</v>
      </c>
      <c r="D20" s="64">
        <v>4402.6000000000004</v>
      </c>
      <c r="E20" s="64">
        <v>4402.6000000000004</v>
      </c>
    </row>
    <row r="21" spans="1:5" ht="29.25" customHeight="1" x14ac:dyDescent="0.25">
      <c r="A21" s="6"/>
      <c r="B21" s="17" t="s">
        <v>13</v>
      </c>
      <c r="C21" s="64">
        <v>6452.2</v>
      </c>
      <c r="D21" s="64">
        <v>5601.2</v>
      </c>
      <c r="E21" s="64">
        <v>5601.2</v>
      </c>
    </row>
    <row r="22" spans="1:5" ht="27" customHeight="1" x14ac:dyDescent="0.25">
      <c r="A22" s="6"/>
      <c r="B22" s="17" t="s">
        <v>14</v>
      </c>
      <c r="C22" s="64">
        <v>5269.9</v>
      </c>
      <c r="D22" s="64">
        <v>4632.3999999999996</v>
      </c>
      <c r="E22" s="64">
        <v>4632.3999999999996</v>
      </c>
    </row>
    <row r="23" spans="1:5" ht="34.5" customHeight="1" x14ac:dyDescent="0.25">
      <c r="A23" s="6"/>
      <c r="B23" s="17" t="s">
        <v>15</v>
      </c>
      <c r="C23" s="64">
        <v>4650.8</v>
      </c>
      <c r="D23" s="64">
        <v>4662.1000000000004</v>
      </c>
      <c r="E23" s="64">
        <v>4662.1000000000004</v>
      </c>
    </row>
    <row r="24" spans="1:5" ht="31.5" customHeight="1" x14ac:dyDescent="0.25">
      <c r="A24" s="6"/>
      <c r="B24" s="17" t="s">
        <v>16</v>
      </c>
      <c r="C24" s="64">
        <v>4369.6000000000004</v>
      </c>
      <c r="D24" s="64">
        <v>4298.3</v>
      </c>
      <c r="E24" s="64">
        <v>4298.3</v>
      </c>
    </row>
    <row r="25" spans="1:5" ht="15.75" x14ac:dyDescent="0.25">
      <c r="A25" s="42">
        <v>2</v>
      </c>
      <c r="B25" s="43" t="s">
        <v>34</v>
      </c>
      <c r="C25" s="65">
        <f>C26+C38</f>
        <v>1523.7598100000002</v>
      </c>
      <c r="D25" s="65">
        <f t="shared" ref="D25:E25" si="2">D26+D38</f>
        <v>1594.9732800000002</v>
      </c>
      <c r="E25" s="65">
        <f t="shared" si="2"/>
        <v>1657.1754599999999</v>
      </c>
    </row>
    <row r="26" spans="1:5" ht="36" customHeight="1" x14ac:dyDescent="0.2">
      <c r="A26" s="41" t="s">
        <v>35</v>
      </c>
      <c r="B26" s="35" t="s">
        <v>7</v>
      </c>
      <c r="C26" s="75">
        <f>SUM(C27:C37)</f>
        <v>1522.5598100000002</v>
      </c>
      <c r="D26" s="75">
        <f t="shared" ref="D26:E26" si="3">SUM(D27:D37)</f>
        <v>1593.7732800000001</v>
      </c>
      <c r="E26" s="75">
        <f t="shared" si="3"/>
        <v>1655.9754599999999</v>
      </c>
    </row>
    <row r="27" spans="1:5" ht="25.5" customHeight="1" x14ac:dyDescent="0.25">
      <c r="A27" s="6"/>
      <c r="B27" s="17" t="s">
        <v>5</v>
      </c>
      <c r="C27" s="76">
        <v>138.41452000000001</v>
      </c>
      <c r="D27" s="77">
        <v>144.88847999999999</v>
      </c>
      <c r="E27" s="77">
        <v>150.54321999999999</v>
      </c>
    </row>
    <row r="28" spans="1:5" ht="21" customHeight="1" x14ac:dyDescent="0.25">
      <c r="A28" s="6"/>
      <c r="B28" s="17" t="s">
        <v>6</v>
      </c>
      <c r="C28" s="76">
        <v>138.41452000000001</v>
      </c>
      <c r="D28" s="77">
        <v>144.88847999999999</v>
      </c>
      <c r="E28" s="77">
        <v>150.54321999999999</v>
      </c>
    </row>
    <row r="29" spans="1:5" ht="19.5" customHeight="1" x14ac:dyDescent="0.25">
      <c r="A29" s="6"/>
      <c r="B29" s="17" t="s">
        <v>8</v>
      </c>
      <c r="C29" s="76">
        <v>138.41453000000001</v>
      </c>
      <c r="D29" s="77">
        <v>144.88847999999999</v>
      </c>
      <c r="E29" s="77">
        <v>150.54321999999999</v>
      </c>
    </row>
    <row r="30" spans="1:5" ht="21" customHeight="1" x14ac:dyDescent="0.25">
      <c r="A30" s="6"/>
      <c r="B30" s="17" t="s">
        <v>9</v>
      </c>
      <c r="C30" s="76">
        <v>138.41453000000001</v>
      </c>
      <c r="D30" s="77">
        <v>144.88847999999999</v>
      </c>
      <c r="E30" s="77">
        <v>150.54321999999999</v>
      </c>
    </row>
    <row r="31" spans="1:5" ht="19.5" customHeight="1" x14ac:dyDescent="0.25">
      <c r="A31" s="6"/>
      <c r="B31" s="17" t="s">
        <v>10</v>
      </c>
      <c r="C31" s="76">
        <v>138.41453000000001</v>
      </c>
      <c r="D31" s="77">
        <v>144.88847999999999</v>
      </c>
      <c r="E31" s="77">
        <v>150.54321999999999</v>
      </c>
    </row>
    <row r="32" spans="1:5" ht="21" customHeight="1" x14ac:dyDescent="0.25">
      <c r="A32" s="6"/>
      <c r="B32" s="17" t="s">
        <v>11</v>
      </c>
      <c r="C32" s="76">
        <v>138.41453000000001</v>
      </c>
      <c r="D32" s="77">
        <v>144.88847999999999</v>
      </c>
      <c r="E32" s="77">
        <v>150.54321999999999</v>
      </c>
    </row>
    <row r="33" spans="1:5" ht="18.75" customHeight="1" x14ac:dyDescent="0.25">
      <c r="A33" s="6"/>
      <c r="B33" s="17" t="s">
        <v>12</v>
      </c>
      <c r="C33" s="76">
        <v>138.41453000000001</v>
      </c>
      <c r="D33" s="77">
        <v>144.88847999999999</v>
      </c>
      <c r="E33" s="77">
        <v>150.54321999999999</v>
      </c>
    </row>
    <row r="34" spans="1:5" ht="21" customHeight="1" x14ac:dyDescent="0.25">
      <c r="A34" s="6"/>
      <c r="B34" s="17" t="s">
        <v>13</v>
      </c>
      <c r="C34" s="76">
        <v>138.41453000000001</v>
      </c>
      <c r="D34" s="77">
        <v>144.88847999999999</v>
      </c>
      <c r="E34" s="77">
        <v>150.54322999999999</v>
      </c>
    </row>
    <row r="35" spans="1:5" ht="21.75" customHeight="1" x14ac:dyDescent="0.25">
      <c r="A35" s="6"/>
      <c r="B35" s="17" t="s">
        <v>14</v>
      </c>
      <c r="C35" s="76">
        <v>138.41453000000001</v>
      </c>
      <c r="D35" s="77">
        <v>144.88847999999999</v>
      </c>
      <c r="E35" s="77">
        <v>150.54322999999999</v>
      </c>
    </row>
    <row r="36" spans="1:5" ht="21" customHeight="1" x14ac:dyDescent="0.25">
      <c r="A36" s="6"/>
      <c r="B36" s="17" t="s">
        <v>15</v>
      </c>
      <c r="C36" s="76">
        <v>138.41453000000001</v>
      </c>
      <c r="D36" s="77">
        <v>144.88847999999999</v>
      </c>
      <c r="E36" s="77">
        <v>150.54322999999999</v>
      </c>
    </row>
    <row r="37" spans="1:5" ht="19.5" customHeight="1" x14ac:dyDescent="0.25">
      <c r="A37" s="6"/>
      <c r="B37" s="17" t="s">
        <v>16</v>
      </c>
      <c r="C37" s="76">
        <v>138.41453000000001</v>
      </c>
      <c r="D37" s="77">
        <v>144.88847999999999</v>
      </c>
      <c r="E37" s="77">
        <v>150.54322999999999</v>
      </c>
    </row>
    <row r="38" spans="1:5" ht="75.75" customHeight="1" x14ac:dyDescent="0.2">
      <c r="A38" s="41" t="s">
        <v>36</v>
      </c>
      <c r="B38" s="18" t="s">
        <v>17</v>
      </c>
      <c r="C38" s="78">
        <f>SUM(C39:C50)</f>
        <v>1.2</v>
      </c>
      <c r="D38" s="78">
        <f t="shared" ref="D38:E38" si="4">SUM(D39:D50)</f>
        <v>1.2</v>
      </c>
      <c r="E38" s="78">
        <f t="shared" si="4"/>
        <v>1.2</v>
      </c>
    </row>
    <row r="39" spans="1:5" ht="24.75" customHeight="1" x14ac:dyDescent="0.25">
      <c r="A39" s="6"/>
      <c r="B39" s="16" t="s">
        <v>4</v>
      </c>
      <c r="C39" s="79">
        <v>0.1</v>
      </c>
      <c r="D39" s="79">
        <v>0.1</v>
      </c>
      <c r="E39" s="79">
        <v>0.1</v>
      </c>
    </row>
    <row r="40" spans="1:5" ht="19.5" customHeight="1" x14ac:dyDescent="0.25">
      <c r="A40" s="6"/>
      <c r="B40" s="17" t="s">
        <v>5</v>
      </c>
      <c r="C40" s="64">
        <v>0.1</v>
      </c>
      <c r="D40" s="64">
        <v>0.1</v>
      </c>
      <c r="E40" s="64">
        <v>0.1</v>
      </c>
    </row>
    <row r="41" spans="1:5" ht="19.5" customHeight="1" x14ac:dyDescent="0.25">
      <c r="A41" s="6"/>
      <c r="B41" s="17" t="s">
        <v>6</v>
      </c>
      <c r="C41" s="64">
        <v>0.1</v>
      </c>
      <c r="D41" s="64">
        <v>0.1</v>
      </c>
      <c r="E41" s="64">
        <v>0.1</v>
      </c>
    </row>
    <row r="42" spans="1:5" ht="18.75" customHeight="1" x14ac:dyDescent="0.25">
      <c r="A42" s="6"/>
      <c r="B42" s="17" t="s">
        <v>8</v>
      </c>
      <c r="C42" s="64">
        <v>0.1</v>
      </c>
      <c r="D42" s="64">
        <v>0.1</v>
      </c>
      <c r="E42" s="64">
        <v>0.1</v>
      </c>
    </row>
    <row r="43" spans="1:5" ht="23.25" customHeight="1" x14ac:dyDescent="0.25">
      <c r="A43" s="6"/>
      <c r="B43" s="17" t="s">
        <v>9</v>
      </c>
      <c r="C43" s="64">
        <v>0.1</v>
      </c>
      <c r="D43" s="64">
        <v>0.1</v>
      </c>
      <c r="E43" s="64">
        <v>0.1</v>
      </c>
    </row>
    <row r="44" spans="1:5" ht="21" customHeight="1" x14ac:dyDescent="0.25">
      <c r="A44" s="6"/>
      <c r="B44" s="17" t="s">
        <v>10</v>
      </c>
      <c r="C44" s="64">
        <v>0.1</v>
      </c>
      <c r="D44" s="64">
        <v>0.1</v>
      </c>
      <c r="E44" s="64">
        <v>0.1</v>
      </c>
    </row>
    <row r="45" spans="1:5" ht="21" customHeight="1" x14ac:dyDescent="0.25">
      <c r="A45" s="6"/>
      <c r="B45" s="17" t="s">
        <v>11</v>
      </c>
      <c r="C45" s="64">
        <v>0.1</v>
      </c>
      <c r="D45" s="64">
        <v>0.1</v>
      </c>
      <c r="E45" s="64">
        <v>0.1</v>
      </c>
    </row>
    <row r="46" spans="1:5" ht="19.5" customHeight="1" x14ac:dyDescent="0.25">
      <c r="A46" s="6"/>
      <c r="B46" s="17" t="s">
        <v>12</v>
      </c>
      <c r="C46" s="64">
        <v>0.1</v>
      </c>
      <c r="D46" s="64">
        <v>0.1</v>
      </c>
      <c r="E46" s="64">
        <v>0.1</v>
      </c>
    </row>
    <row r="47" spans="1:5" ht="21.75" customHeight="1" x14ac:dyDescent="0.25">
      <c r="A47" s="6"/>
      <c r="B47" s="17" t="s">
        <v>13</v>
      </c>
      <c r="C47" s="64">
        <v>0.1</v>
      </c>
      <c r="D47" s="64">
        <v>0.1</v>
      </c>
      <c r="E47" s="64">
        <v>0.1</v>
      </c>
    </row>
    <row r="48" spans="1:5" ht="19.5" customHeight="1" x14ac:dyDescent="0.25">
      <c r="A48" s="6"/>
      <c r="B48" s="17" t="s">
        <v>14</v>
      </c>
      <c r="C48" s="64">
        <v>0.1</v>
      </c>
      <c r="D48" s="64">
        <v>0.1</v>
      </c>
      <c r="E48" s="64">
        <v>0.1</v>
      </c>
    </row>
    <row r="49" spans="1:5" ht="23.25" customHeight="1" x14ac:dyDescent="0.25">
      <c r="A49" s="7"/>
      <c r="B49" s="17" t="s">
        <v>15</v>
      </c>
      <c r="C49" s="64">
        <v>0.1</v>
      </c>
      <c r="D49" s="64">
        <v>0.1</v>
      </c>
      <c r="E49" s="64">
        <v>0.1</v>
      </c>
    </row>
    <row r="50" spans="1:5" ht="21" customHeight="1" x14ac:dyDescent="0.25">
      <c r="A50" s="7"/>
      <c r="B50" s="17" t="s">
        <v>16</v>
      </c>
      <c r="C50" s="64">
        <v>0.1</v>
      </c>
      <c r="D50" s="64">
        <v>0.1</v>
      </c>
      <c r="E50" s="64">
        <v>0.1</v>
      </c>
    </row>
    <row r="51" spans="1:5" ht="15.75" x14ac:dyDescent="0.25">
      <c r="A51" s="45">
        <v>3</v>
      </c>
      <c r="B51" s="46" t="s">
        <v>37</v>
      </c>
      <c r="C51" s="65">
        <f>SUM(C52+C65+C67+C70+C77)</f>
        <v>509193.38500000007</v>
      </c>
      <c r="D51" s="65">
        <f>SUM(D52+D65+D67+D70+D77)</f>
        <v>577837.00000000012</v>
      </c>
      <c r="E51" s="65">
        <f t="shared" ref="E51" si="5">SUM(E52+E65+E67+E70+E77)</f>
        <v>136938.17000000001</v>
      </c>
    </row>
    <row r="52" spans="1:5" ht="85.5" customHeight="1" x14ac:dyDescent="0.2">
      <c r="A52" s="47" t="s">
        <v>38</v>
      </c>
      <c r="B52" s="44" t="s">
        <v>48</v>
      </c>
      <c r="C52" s="66">
        <f t="shared" ref="C52:E52" si="6">SUM(C53:C64)</f>
        <v>156378.40000000002</v>
      </c>
      <c r="D52" s="66">
        <f t="shared" si="6"/>
        <v>0</v>
      </c>
      <c r="E52" s="66">
        <f t="shared" si="6"/>
        <v>0</v>
      </c>
    </row>
    <row r="53" spans="1:5" ht="19.5" customHeight="1" x14ac:dyDescent="0.25">
      <c r="A53" s="7"/>
      <c r="B53" s="16" t="s">
        <v>4</v>
      </c>
      <c r="C53" s="55">
        <v>63549</v>
      </c>
      <c r="D53" s="13"/>
      <c r="E53" s="13"/>
    </row>
    <row r="54" spans="1:5" ht="26.25" customHeight="1" x14ac:dyDescent="0.25">
      <c r="A54" s="7"/>
      <c r="B54" s="17" t="s">
        <v>5</v>
      </c>
      <c r="C54" s="55">
        <v>11133.1</v>
      </c>
      <c r="D54" s="13"/>
      <c r="E54" s="13"/>
    </row>
    <row r="55" spans="1:5" ht="20.25" customHeight="1" x14ac:dyDescent="0.25">
      <c r="A55" s="7"/>
      <c r="B55" s="17" t="s">
        <v>6</v>
      </c>
      <c r="C55" s="55">
        <v>10016.6</v>
      </c>
      <c r="D55" s="13"/>
      <c r="E55" s="13"/>
    </row>
    <row r="56" spans="1:5" ht="22.5" customHeight="1" x14ac:dyDescent="0.25">
      <c r="A56" s="7"/>
      <c r="B56" s="17" t="s">
        <v>8</v>
      </c>
      <c r="C56" s="55">
        <v>8177</v>
      </c>
      <c r="D56" s="13"/>
      <c r="E56" s="13"/>
    </row>
    <row r="57" spans="1:5" ht="22.5" customHeight="1" x14ac:dyDescent="0.25">
      <c r="A57" s="7"/>
      <c r="B57" s="17" t="s">
        <v>9</v>
      </c>
      <c r="C57" s="55">
        <v>5877.5</v>
      </c>
      <c r="D57" s="13"/>
      <c r="E57" s="13"/>
    </row>
    <row r="58" spans="1:5" ht="26.25" customHeight="1" x14ac:dyDescent="0.25">
      <c r="A58" s="7"/>
      <c r="B58" s="17" t="s">
        <v>10</v>
      </c>
      <c r="C58" s="55">
        <v>6336.6</v>
      </c>
      <c r="D58" s="13"/>
      <c r="E58" s="13"/>
    </row>
    <row r="59" spans="1:5" ht="24" customHeight="1" x14ac:dyDescent="0.25">
      <c r="A59" s="7"/>
      <c r="B59" s="17" t="s">
        <v>11</v>
      </c>
      <c r="C59" s="55">
        <v>11296.7</v>
      </c>
      <c r="D59" s="13"/>
      <c r="E59" s="13"/>
    </row>
    <row r="60" spans="1:5" ht="24" customHeight="1" x14ac:dyDescent="0.25">
      <c r="A60" s="7"/>
      <c r="B60" s="17" t="s">
        <v>12</v>
      </c>
      <c r="C60" s="55">
        <v>5581.1</v>
      </c>
      <c r="D60" s="13"/>
      <c r="E60" s="13"/>
    </row>
    <row r="61" spans="1:5" ht="24" customHeight="1" x14ac:dyDescent="0.25">
      <c r="A61" s="7"/>
      <c r="B61" s="17" t="s">
        <v>13</v>
      </c>
      <c r="C61" s="55">
        <v>12759.8</v>
      </c>
      <c r="D61" s="13"/>
      <c r="E61" s="13"/>
    </row>
    <row r="62" spans="1:5" ht="23.25" customHeight="1" x14ac:dyDescent="0.25">
      <c r="A62" s="7"/>
      <c r="B62" s="17" t="s">
        <v>14</v>
      </c>
      <c r="C62" s="55">
        <v>5337</v>
      </c>
      <c r="D62" s="13"/>
      <c r="E62" s="13"/>
    </row>
    <row r="63" spans="1:5" ht="21.75" customHeight="1" x14ac:dyDescent="0.25">
      <c r="A63" s="7"/>
      <c r="B63" s="17" t="s">
        <v>15</v>
      </c>
      <c r="C63" s="55">
        <v>6705.7</v>
      </c>
      <c r="D63" s="13"/>
      <c r="E63" s="13"/>
    </row>
    <row r="64" spans="1:5" ht="28.5" customHeight="1" x14ac:dyDescent="0.25">
      <c r="A64" s="7"/>
      <c r="B64" s="17" t="s">
        <v>16</v>
      </c>
      <c r="C64" s="55">
        <v>9608.2999999999993</v>
      </c>
      <c r="D64" s="13"/>
      <c r="E64" s="13"/>
    </row>
    <row r="65" spans="1:5" ht="93.75" customHeight="1" x14ac:dyDescent="0.2">
      <c r="A65" s="47" t="s">
        <v>57</v>
      </c>
      <c r="B65" s="34" t="s">
        <v>49</v>
      </c>
      <c r="C65" s="56">
        <f>SUM(C66:C66)</f>
        <v>88347.7</v>
      </c>
      <c r="D65" s="56">
        <f>SUM(D66:D66)</f>
        <v>28282.3</v>
      </c>
      <c r="E65" s="56">
        <f>SUM(E66:E66)</f>
        <v>27039</v>
      </c>
    </row>
    <row r="66" spans="1:5" ht="24" customHeight="1" x14ac:dyDescent="0.25">
      <c r="A66" s="7"/>
      <c r="B66" s="16" t="s">
        <v>4</v>
      </c>
      <c r="C66" s="54">
        <v>88347.7</v>
      </c>
      <c r="D66" s="54">
        <v>28282.3</v>
      </c>
      <c r="E66" s="54">
        <v>27039</v>
      </c>
    </row>
    <row r="67" spans="1:5" ht="75.75" customHeight="1" x14ac:dyDescent="0.2">
      <c r="A67" s="47" t="s">
        <v>58</v>
      </c>
      <c r="B67" s="31" t="s">
        <v>50</v>
      </c>
      <c r="C67" s="67">
        <f>C68</f>
        <v>126337.45</v>
      </c>
      <c r="D67" s="67">
        <f t="shared" ref="D67:E67" si="7">D68</f>
        <v>127950.38</v>
      </c>
      <c r="E67" s="67">
        <f t="shared" si="7"/>
        <v>0</v>
      </c>
    </row>
    <row r="68" spans="1:5" ht="31.5" x14ac:dyDescent="0.2">
      <c r="A68" s="7"/>
      <c r="B68" s="24" t="s">
        <v>32</v>
      </c>
      <c r="C68" s="68">
        <f>SUM(C69)</f>
        <v>126337.45</v>
      </c>
      <c r="D68" s="68">
        <f t="shared" ref="D68:E68" si="8">SUM(D69)</f>
        <v>127950.38</v>
      </c>
      <c r="E68" s="68">
        <f t="shared" si="8"/>
        <v>0</v>
      </c>
    </row>
    <row r="69" spans="1:5" ht="21.75" customHeight="1" x14ac:dyDescent="0.25">
      <c r="A69" s="7"/>
      <c r="B69" s="22" t="s">
        <v>4</v>
      </c>
      <c r="C69" s="54">
        <v>126337.45</v>
      </c>
      <c r="D69" s="54">
        <v>127950.38</v>
      </c>
      <c r="E69" s="54">
        <v>0</v>
      </c>
    </row>
    <row r="70" spans="1:5" ht="87.75" customHeight="1" x14ac:dyDescent="0.2">
      <c r="A70" s="47" t="s">
        <v>59</v>
      </c>
      <c r="B70" s="32" t="s">
        <v>20</v>
      </c>
      <c r="C70" s="69">
        <f>SUM(C71+C73+C75)</f>
        <v>107537.77</v>
      </c>
      <c r="D70" s="69">
        <f t="shared" ref="D70:E70" si="9">SUM(D71+D73+D75)</f>
        <v>421027.67000000004</v>
      </c>
      <c r="E70" s="69">
        <f t="shared" si="9"/>
        <v>107537.77</v>
      </c>
    </row>
    <row r="71" spans="1:5" ht="35.25" customHeight="1" x14ac:dyDescent="0.25">
      <c r="A71" s="15"/>
      <c r="B71" s="25" t="s">
        <v>18</v>
      </c>
      <c r="C71" s="70">
        <f>SUM(C72)</f>
        <v>9259</v>
      </c>
      <c r="D71" s="70">
        <f t="shared" ref="D71:E71" si="10">SUM(D72)</f>
        <v>9259</v>
      </c>
      <c r="E71" s="70">
        <f t="shared" si="10"/>
        <v>9259</v>
      </c>
    </row>
    <row r="72" spans="1:5" ht="27" customHeight="1" x14ac:dyDescent="0.25">
      <c r="A72" s="7"/>
      <c r="B72" s="22" t="s">
        <v>4</v>
      </c>
      <c r="C72" s="55">
        <v>9259</v>
      </c>
      <c r="D72" s="55">
        <v>9259</v>
      </c>
      <c r="E72" s="55">
        <v>9259</v>
      </c>
    </row>
    <row r="73" spans="1:5" ht="31.5" x14ac:dyDescent="0.2">
      <c r="A73" s="15"/>
      <c r="B73" s="38" t="s">
        <v>21</v>
      </c>
      <c r="C73" s="55">
        <f>SUM(C74)</f>
        <v>0</v>
      </c>
      <c r="D73" s="70">
        <f t="shared" ref="D73:E73" si="11">SUM(D74)</f>
        <v>313489.90000000002</v>
      </c>
      <c r="E73" s="55">
        <f t="shared" si="11"/>
        <v>0</v>
      </c>
    </row>
    <row r="74" spans="1:5" ht="36.75" customHeight="1" x14ac:dyDescent="0.25">
      <c r="A74" s="20"/>
      <c r="B74" s="29" t="s">
        <v>4</v>
      </c>
      <c r="C74" s="60"/>
      <c r="D74" s="60">
        <v>313489.90000000002</v>
      </c>
      <c r="E74" s="60"/>
    </row>
    <row r="75" spans="1:5" ht="32.25" customHeight="1" x14ac:dyDescent="0.25">
      <c r="A75" s="7"/>
      <c r="B75" s="25" t="s">
        <v>19</v>
      </c>
      <c r="C75" s="68">
        <f>SUM(C76)</f>
        <v>98278.77</v>
      </c>
      <c r="D75" s="68">
        <f t="shared" ref="D75:E75" si="12">SUM(D76)</f>
        <v>98278.77</v>
      </c>
      <c r="E75" s="68">
        <f t="shared" si="12"/>
        <v>98278.77</v>
      </c>
    </row>
    <row r="76" spans="1:5" ht="24" customHeight="1" x14ac:dyDescent="0.25">
      <c r="A76" s="7"/>
      <c r="B76" s="23" t="s">
        <v>4</v>
      </c>
      <c r="C76" s="71">
        <v>98278.77</v>
      </c>
      <c r="D76" s="71">
        <v>98278.77</v>
      </c>
      <c r="E76" s="71">
        <v>98278.77</v>
      </c>
    </row>
    <row r="77" spans="1:5" ht="91.5" customHeight="1" x14ac:dyDescent="0.2">
      <c r="A77" s="47" t="s">
        <v>60</v>
      </c>
      <c r="B77" s="31" t="s">
        <v>22</v>
      </c>
      <c r="C77" s="72">
        <f>SUM(C78+C85+C88+C81)</f>
        <v>30592.065000000002</v>
      </c>
      <c r="D77" s="72">
        <f t="shared" ref="D77:E77" si="13">SUM(D78+D88+D81)</f>
        <v>576.65</v>
      </c>
      <c r="E77" s="72">
        <f t="shared" si="13"/>
        <v>2361.4</v>
      </c>
    </row>
    <row r="78" spans="1:5" ht="15.75" x14ac:dyDescent="0.25">
      <c r="A78" s="7"/>
      <c r="B78" s="26" t="s">
        <v>23</v>
      </c>
      <c r="C78" s="73">
        <f>SUM(C79)</f>
        <v>576.65</v>
      </c>
      <c r="D78" s="73">
        <f t="shared" ref="D78:E78" si="14">SUM(D79)</f>
        <v>576.65</v>
      </c>
      <c r="E78" s="73">
        <f t="shared" si="14"/>
        <v>576.9</v>
      </c>
    </row>
    <row r="79" spans="1:5" ht="22.5" customHeight="1" x14ac:dyDescent="0.25">
      <c r="A79" s="7"/>
      <c r="B79" s="22" t="s">
        <v>4</v>
      </c>
      <c r="C79" s="55">
        <v>576.65</v>
      </c>
      <c r="D79" s="55">
        <v>576.65</v>
      </c>
      <c r="E79" s="55">
        <v>576.9</v>
      </c>
    </row>
    <row r="80" spans="1:5" ht="15.75" x14ac:dyDescent="0.25">
      <c r="A80" s="7"/>
      <c r="B80" s="22"/>
      <c r="C80" s="55"/>
      <c r="D80" s="55"/>
      <c r="E80" s="55"/>
    </row>
    <row r="81" spans="1:5" ht="55.5" customHeight="1" x14ac:dyDescent="0.2">
      <c r="A81" s="47"/>
      <c r="B81" s="27" t="s">
        <v>24</v>
      </c>
      <c r="C81" s="62">
        <f>SUM(C82:C83)</f>
        <v>1793</v>
      </c>
      <c r="D81" s="62">
        <f>SUM(D82:D83)</f>
        <v>0</v>
      </c>
      <c r="E81" s="62">
        <f>SUM(E82:E83)</f>
        <v>1784.5</v>
      </c>
    </row>
    <row r="82" spans="1:5" ht="21.75" customHeight="1" x14ac:dyDescent="0.25">
      <c r="A82" s="7"/>
      <c r="B82" s="23" t="s">
        <v>11</v>
      </c>
      <c r="C82" s="71">
        <v>1793</v>
      </c>
      <c r="D82" s="71"/>
      <c r="E82" s="71"/>
    </row>
    <row r="83" spans="1:5" ht="21.75" customHeight="1" x14ac:dyDescent="0.25">
      <c r="A83" s="7"/>
      <c r="B83" s="23" t="s">
        <v>12</v>
      </c>
      <c r="C83" s="71"/>
      <c r="D83" s="71"/>
      <c r="E83" s="71">
        <v>1784.5</v>
      </c>
    </row>
    <row r="84" spans="1:5" ht="21.75" customHeight="1" x14ac:dyDescent="0.25">
      <c r="A84" s="7"/>
      <c r="B84" s="39"/>
      <c r="C84" s="71"/>
      <c r="D84" s="71"/>
      <c r="E84" s="71"/>
    </row>
    <row r="85" spans="1:5" ht="33.75" customHeight="1" x14ac:dyDescent="0.25">
      <c r="A85" s="7"/>
      <c r="B85" s="74" t="s">
        <v>61</v>
      </c>
      <c r="C85" s="68">
        <f>SUM(C86)</f>
        <v>16321.815000000001</v>
      </c>
      <c r="D85" s="68"/>
      <c r="E85" s="68"/>
    </row>
    <row r="86" spans="1:5" ht="21.75" customHeight="1" x14ac:dyDescent="0.25">
      <c r="A86" s="7"/>
      <c r="B86" s="39" t="s">
        <v>11</v>
      </c>
      <c r="C86" s="71">
        <v>16321.815000000001</v>
      </c>
      <c r="D86" s="71"/>
      <c r="E86" s="71"/>
    </row>
    <row r="87" spans="1:5" ht="21.75" customHeight="1" x14ac:dyDescent="0.25">
      <c r="A87" s="7"/>
      <c r="B87" s="39"/>
      <c r="C87" s="71"/>
      <c r="D87" s="71"/>
      <c r="E87" s="71"/>
    </row>
    <row r="88" spans="1:5" ht="32.25" customHeight="1" x14ac:dyDescent="0.25">
      <c r="A88" s="7"/>
      <c r="B88" s="28" t="s">
        <v>33</v>
      </c>
      <c r="C88" s="68">
        <f>SUM(C89:C100)</f>
        <v>11900.6</v>
      </c>
      <c r="D88" s="71"/>
      <c r="E88" s="71"/>
    </row>
    <row r="89" spans="1:5" ht="21.75" customHeight="1" x14ac:dyDescent="0.25">
      <c r="A89" s="7"/>
      <c r="B89" s="40" t="s">
        <v>4</v>
      </c>
      <c r="C89" s="71">
        <v>4443.5</v>
      </c>
      <c r="D89" s="71"/>
      <c r="E89" s="71"/>
    </row>
    <row r="90" spans="1:5" ht="21.75" customHeight="1" x14ac:dyDescent="0.25">
      <c r="A90" s="7"/>
      <c r="B90" s="22" t="s">
        <v>5</v>
      </c>
      <c r="C90" s="71">
        <v>988.3</v>
      </c>
      <c r="D90" s="71"/>
      <c r="E90" s="71"/>
    </row>
    <row r="91" spans="1:5" ht="21.75" customHeight="1" x14ac:dyDescent="0.25">
      <c r="A91" s="7"/>
      <c r="B91" s="22" t="s">
        <v>6</v>
      </c>
      <c r="C91" s="71">
        <v>718.8</v>
      </c>
      <c r="D91" s="71"/>
      <c r="E91" s="71"/>
    </row>
    <row r="92" spans="1:5" ht="21.75" customHeight="1" x14ac:dyDescent="0.25">
      <c r="A92" s="7"/>
      <c r="B92" s="22" t="s">
        <v>8</v>
      </c>
      <c r="C92" s="71">
        <v>667.4</v>
      </c>
      <c r="D92" s="71"/>
      <c r="E92" s="71"/>
    </row>
    <row r="93" spans="1:5" ht="21.75" customHeight="1" x14ac:dyDescent="0.25">
      <c r="A93" s="7"/>
      <c r="B93" s="22" t="s">
        <v>9</v>
      </c>
      <c r="C93" s="71">
        <v>487.7</v>
      </c>
      <c r="D93" s="71"/>
      <c r="E93" s="71"/>
    </row>
    <row r="94" spans="1:5" ht="21.75" customHeight="1" x14ac:dyDescent="0.25">
      <c r="A94" s="7"/>
      <c r="B94" s="22" t="s">
        <v>10</v>
      </c>
      <c r="C94" s="71">
        <v>526.20000000000005</v>
      </c>
      <c r="D94" s="71"/>
      <c r="E94" s="71"/>
    </row>
    <row r="95" spans="1:5" ht="21.75" customHeight="1" x14ac:dyDescent="0.25">
      <c r="A95" s="7"/>
      <c r="B95" s="22" t="s">
        <v>11</v>
      </c>
      <c r="C95" s="71">
        <v>949.8</v>
      </c>
      <c r="D95" s="71"/>
      <c r="E95" s="71"/>
    </row>
    <row r="96" spans="1:5" ht="21.75" customHeight="1" x14ac:dyDescent="0.25">
      <c r="A96" s="7"/>
      <c r="B96" s="22" t="s">
        <v>12</v>
      </c>
      <c r="C96" s="71">
        <v>526.20000000000005</v>
      </c>
      <c r="D96" s="71"/>
      <c r="E96" s="71"/>
    </row>
    <row r="97" spans="1:5" ht="21.75" customHeight="1" x14ac:dyDescent="0.25">
      <c r="A97" s="7"/>
      <c r="B97" s="22" t="s">
        <v>13</v>
      </c>
      <c r="C97" s="71">
        <v>937</v>
      </c>
      <c r="D97" s="71"/>
      <c r="E97" s="71"/>
    </row>
    <row r="98" spans="1:5" ht="21.75" customHeight="1" x14ac:dyDescent="0.25">
      <c r="A98" s="7"/>
      <c r="B98" s="22" t="s">
        <v>14</v>
      </c>
      <c r="C98" s="71">
        <v>487.7</v>
      </c>
      <c r="D98" s="71"/>
      <c r="E98" s="71"/>
    </row>
    <row r="99" spans="1:5" ht="21.75" customHeight="1" x14ac:dyDescent="0.25">
      <c r="A99" s="7"/>
      <c r="B99" s="22" t="s">
        <v>15</v>
      </c>
      <c r="C99" s="71">
        <v>487.7</v>
      </c>
      <c r="D99" s="71"/>
      <c r="E99" s="71"/>
    </row>
    <row r="100" spans="1:5" ht="21.75" customHeight="1" x14ac:dyDescent="0.25">
      <c r="A100" s="7"/>
      <c r="B100" s="22" t="s">
        <v>16</v>
      </c>
      <c r="C100" s="71">
        <v>680.3</v>
      </c>
      <c r="D100" s="71"/>
      <c r="E100" s="71"/>
    </row>
    <row r="101" spans="1:5" ht="21.75" customHeight="1" x14ac:dyDescent="0.25">
      <c r="A101" s="7"/>
      <c r="B101" s="39"/>
      <c r="C101" s="71"/>
      <c r="D101" s="71"/>
      <c r="E101" s="71"/>
    </row>
    <row r="102" spans="1:5" ht="21.75" customHeight="1" x14ac:dyDescent="0.25">
      <c r="A102" s="50">
        <v>4</v>
      </c>
      <c r="B102" s="46" t="s">
        <v>42</v>
      </c>
      <c r="C102" s="52">
        <f>C103+C110+C116+C129+C143</f>
        <v>19215.46</v>
      </c>
      <c r="D102" s="52">
        <f t="shared" ref="D102:E102" si="15">D103+D110+D116+D129+D143</f>
        <v>12355.7</v>
      </c>
      <c r="E102" s="52">
        <f t="shared" si="15"/>
        <v>12355.7</v>
      </c>
    </row>
    <row r="103" spans="1:5" ht="66" customHeight="1" x14ac:dyDescent="0.2">
      <c r="A103" s="47" t="s">
        <v>44</v>
      </c>
      <c r="B103" s="51" t="s">
        <v>43</v>
      </c>
      <c r="C103" s="58">
        <f>SUM(C104:C108)</f>
        <v>50</v>
      </c>
      <c r="D103" s="58">
        <f t="shared" ref="D103:E103" si="16">SUM(D104:D108)</f>
        <v>0</v>
      </c>
      <c r="E103" s="58">
        <f t="shared" si="16"/>
        <v>0</v>
      </c>
    </row>
    <row r="104" spans="1:5" ht="24" customHeight="1" x14ac:dyDescent="0.2">
      <c r="A104" s="7"/>
      <c r="B104" s="37" t="s">
        <v>4</v>
      </c>
      <c r="C104" s="59">
        <v>20</v>
      </c>
      <c r="D104" s="55"/>
      <c r="E104" s="55"/>
    </row>
    <row r="105" spans="1:5" ht="24" customHeight="1" x14ac:dyDescent="0.2">
      <c r="A105" s="7"/>
      <c r="B105" s="37" t="s">
        <v>5</v>
      </c>
      <c r="C105" s="59">
        <v>7.5</v>
      </c>
      <c r="D105" s="55"/>
      <c r="E105" s="55"/>
    </row>
    <row r="106" spans="1:5" ht="24" customHeight="1" x14ac:dyDescent="0.2">
      <c r="A106" s="7"/>
      <c r="B106" s="37" t="s">
        <v>9</v>
      </c>
      <c r="C106" s="59">
        <v>7.5</v>
      </c>
      <c r="D106" s="55"/>
      <c r="E106" s="55"/>
    </row>
    <row r="107" spans="1:5" ht="24" customHeight="1" x14ac:dyDescent="0.2">
      <c r="A107" s="7"/>
      <c r="B107" s="37" t="s">
        <v>10</v>
      </c>
      <c r="C107" s="59">
        <v>7.5</v>
      </c>
      <c r="D107" s="55"/>
      <c r="E107" s="55"/>
    </row>
    <row r="108" spans="1:5" ht="22.5" customHeight="1" x14ac:dyDescent="0.25">
      <c r="A108" s="7"/>
      <c r="B108" s="23" t="s">
        <v>13</v>
      </c>
      <c r="C108" s="59">
        <v>7.5</v>
      </c>
      <c r="D108" s="55"/>
      <c r="E108" s="55"/>
    </row>
    <row r="109" spans="1:5" ht="22.5" customHeight="1" x14ac:dyDescent="0.25">
      <c r="A109" s="49"/>
      <c r="B109" s="17"/>
      <c r="C109" s="57"/>
      <c r="D109" s="60"/>
      <c r="E109" s="60"/>
    </row>
    <row r="110" spans="1:5" ht="63.75" customHeight="1" x14ac:dyDescent="0.2">
      <c r="A110" s="47" t="s">
        <v>45</v>
      </c>
      <c r="B110" s="51" t="s">
        <v>54</v>
      </c>
      <c r="C110" s="61">
        <f>SUM(C111)</f>
        <v>99.06</v>
      </c>
      <c r="D110" s="61">
        <f t="shared" ref="D110:E110" si="17">SUM(D111)</f>
        <v>0</v>
      </c>
      <c r="E110" s="61">
        <f t="shared" si="17"/>
        <v>0</v>
      </c>
    </row>
    <row r="111" spans="1:5" ht="22.5" customHeight="1" x14ac:dyDescent="0.2">
      <c r="A111" s="49"/>
      <c r="B111" s="37" t="s">
        <v>4</v>
      </c>
      <c r="C111" s="57">
        <v>99.06</v>
      </c>
      <c r="D111" s="60"/>
      <c r="E111" s="60"/>
    </row>
    <row r="112" spans="1:5" ht="22.5" customHeight="1" x14ac:dyDescent="0.25">
      <c r="A112" s="49"/>
      <c r="B112" s="17"/>
      <c r="C112" s="53"/>
      <c r="D112" s="19"/>
      <c r="E112" s="19"/>
    </row>
    <row r="113" spans="1:5" ht="22.5" customHeight="1" x14ac:dyDescent="0.25">
      <c r="A113" s="49"/>
      <c r="B113" s="17"/>
      <c r="C113" s="53"/>
      <c r="D113" s="19"/>
      <c r="E113" s="19"/>
    </row>
    <row r="114" spans="1:5" ht="22.5" customHeight="1" x14ac:dyDescent="0.25">
      <c r="A114" s="49"/>
      <c r="B114" s="17"/>
      <c r="C114" s="21"/>
      <c r="D114" s="21"/>
      <c r="E114" s="21"/>
    </row>
    <row r="115" spans="1:5" ht="22.5" customHeight="1" x14ac:dyDescent="0.25">
      <c r="A115" s="49"/>
      <c r="B115" s="17"/>
      <c r="C115" s="21"/>
      <c r="D115" s="21"/>
      <c r="E115" s="21"/>
    </row>
    <row r="116" spans="1:5" ht="78.75" customHeight="1" x14ac:dyDescent="0.2">
      <c r="A116" s="47" t="s">
        <v>47</v>
      </c>
      <c r="B116" s="33" t="s">
        <v>46</v>
      </c>
      <c r="C116" s="56">
        <f>SUM(C117:C127)</f>
        <v>960</v>
      </c>
      <c r="D116" s="56">
        <f>SUM(D117:D127)</f>
        <v>0</v>
      </c>
      <c r="E116" s="56">
        <f>SUM(E117:E127)</f>
        <v>0</v>
      </c>
    </row>
    <row r="117" spans="1:5" ht="22.5" customHeight="1" x14ac:dyDescent="0.25">
      <c r="A117" s="7"/>
      <c r="B117" s="17" t="s">
        <v>5</v>
      </c>
      <c r="C117" s="55">
        <v>240</v>
      </c>
      <c r="D117" s="55"/>
      <c r="E117" s="55"/>
    </row>
    <row r="118" spans="1:5" ht="22.5" customHeight="1" x14ac:dyDescent="0.25">
      <c r="A118" s="7"/>
      <c r="B118" s="17" t="s">
        <v>6</v>
      </c>
      <c r="C118" s="55">
        <v>80</v>
      </c>
      <c r="D118" s="55"/>
      <c r="E118" s="55"/>
    </row>
    <row r="119" spans="1:5" ht="22.5" customHeight="1" x14ac:dyDescent="0.25">
      <c r="A119" s="7"/>
      <c r="B119" s="17" t="s">
        <v>8</v>
      </c>
      <c r="C119" s="55">
        <v>80</v>
      </c>
      <c r="D119" s="55"/>
      <c r="E119" s="55"/>
    </row>
    <row r="120" spans="1:5" ht="22.5" customHeight="1" x14ac:dyDescent="0.25">
      <c r="A120" s="7"/>
      <c r="B120" s="17" t="s">
        <v>9</v>
      </c>
      <c r="C120" s="55">
        <v>40</v>
      </c>
      <c r="D120" s="55"/>
      <c r="E120" s="55"/>
    </row>
    <row r="121" spans="1:5" ht="22.5" customHeight="1" x14ac:dyDescent="0.25">
      <c r="A121" s="7"/>
      <c r="B121" s="17" t="s">
        <v>10</v>
      </c>
      <c r="C121" s="55">
        <v>50</v>
      </c>
      <c r="D121" s="55"/>
      <c r="E121" s="55"/>
    </row>
    <row r="122" spans="1:5" ht="22.5" customHeight="1" x14ac:dyDescent="0.25">
      <c r="A122" s="7"/>
      <c r="B122" s="17" t="s">
        <v>11</v>
      </c>
      <c r="C122" s="55">
        <v>40</v>
      </c>
      <c r="D122" s="55"/>
      <c r="E122" s="55"/>
    </row>
    <row r="123" spans="1:5" ht="22.5" customHeight="1" x14ac:dyDescent="0.25">
      <c r="A123" s="7"/>
      <c r="B123" s="17" t="s">
        <v>12</v>
      </c>
      <c r="C123" s="55">
        <v>50</v>
      </c>
      <c r="D123" s="55"/>
      <c r="E123" s="55"/>
    </row>
    <row r="124" spans="1:5" ht="22.5" customHeight="1" x14ac:dyDescent="0.25">
      <c r="A124" s="7"/>
      <c r="B124" s="17" t="s">
        <v>13</v>
      </c>
      <c r="C124" s="55">
        <v>100</v>
      </c>
      <c r="D124" s="55"/>
      <c r="E124" s="55"/>
    </row>
    <row r="125" spans="1:5" ht="22.5" customHeight="1" x14ac:dyDescent="0.25">
      <c r="A125" s="7"/>
      <c r="B125" s="17" t="s">
        <v>14</v>
      </c>
      <c r="C125" s="55">
        <v>90</v>
      </c>
      <c r="D125" s="55"/>
      <c r="E125" s="55"/>
    </row>
    <row r="126" spans="1:5" ht="22.5" customHeight="1" x14ac:dyDescent="0.25">
      <c r="A126" s="7"/>
      <c r="B126" s="17" t="s">
        <v>15</v>
      </c>
      <c r="C126" s="55">
        <v>100</v>
      </c>
      <c r="D126" s="55"/>
      <c r="E126" s="55"/>
    </row>
    <row r="127" spans="1:5" ht="22.5" customHeight="1" x14ac:dyDescent="0.25">
      <c r="A127" s="7"/>
      <c r="B127" s="17" t="s">
        <v>16</v>
      </c>
      <c r="C127" s="55">
        <v>90</v>
      </c>
      <c r="D127" s="55"/>
      <c r="E127" s="55"/>
    </row>
    <row r="128" spans="1:5" ht="22.5" customHeight="1" x14ac:dyDescent="0.25">
      <c r="A128" s="49"/>
      <c r="B128" s="17"/>
      <c r="C128" s="53"/>
      <c r="D128" s="19"/>
      <c r="E128" s="19"/>
    </row>
    <row r="129" spans="1:5" ht="98.25" customHeight="1" x14ac:dyDescent="0.2">
      <c r="A129" s="47" t="s">
        <v>55</v>
      </c>
      <c r="B129" s="34" t="s">
        <v>52</v>
      </c>
      <c r="C129" s="56">
        <f>SUM(C130:C141)</f>
        <v>13657.099999999999</v>
      </c>
      <c r="D129" s="56">
        <f t="shared" ref="D129:E129" si="18">SUM(D130:D141)</f>
        <v>12355.7</v>
      </c>
      <c r="E129" s="56">
        <f t="shared" si="18"/>
        <v>12355.7</v>
      </c>
    </row>
    <row r="130" spans="1:5" ht="22.5" customHeight="1" x14ac:dyDescent="0.25">
      <c r="A130" s="49"/>
      <c r="B130" s="16" t="s">
        <v>4</v>
      </c>
      <c r="C130" s="54">
        <v>6212.44</v>
      </c>
      <c r="D130" s="54">
        <v>5807.2</v>
      </c>
      <c r="E130" s="54">
        <v>5807.2</v>
      </c>
    </row>
    <row r="131" spans="1:5" ht="22.5" customHeight="1" x14ac:dyDescent="0.25">
      <c r="A131" s="49"/>
      <c r="B131" s="17" t="s">
        <v>5</v>
      </c>
      <c r="C131" s="55">
        <v>1726.44</v>
      </c>
      <c r="D131" s="55">
        <v>1084.8499999999999</v>
      </c>
      <c r="E131" s="55">
        <v>1084.8499999999999</v>
      </c>
    </row>
    <row r="132" spans="1:5" ht="22.5" customHeight="1" x14ac:dyDescent="0.25">
      <c r="A132" s="49"/>
      <c r="B132" s="17" t="s">
        <v>6</v>
      </c>
      <c r="C132" s="55">
        <v>1149.684</v>
      </c>
      <c r="D132" s="55">
        <v>458.59</v>
      </c>
      <c r="E132" s="55">
        <v>458.59</v>
      </c>
    </row>
    <row r="133" spans="1:5" ht="22.5" customHeight="1" x14ac:dyDescent="0.25">
      <c r="A133" s="49"/>
      <c r="B133" s="17" t="s">
        <v>8</v>
      </c>
      <c r="C133" s="55">
        <v>0</v>
      </c>
      <c r="D133" s="55">
        <v>404.35</v>
      </c>
      <c r="E133" s="55">
        <v>404.35</v>
      </c>
    </row>
    <row r="134" spans="1:5" ht="22.5" customHeight="1" x14ac:dyDescent="0.25">
      <c r="A134" s="49"/>
      <c r="B134" s="17" t="s">
        <v>9</v>
      </c>
      <c r="C134" s="55">
        <v>0</v>
      </c>
      <c r="D134" s="55">
        <v>404.35</v>
      </c>
      <c r="E134" s="55">
        <v>404.35</v>
      </c>
    </row>
    <row r="135" spans="1:5" ht="22.5" customHeight="1" x14ac:dyDescent="0.25">
      <c r="A135" s="49"/>
      <c r="B135" s="17" t="s">
        <v>10</v>
      </c>
      <c r="C135" s="55">
        <v>575.25900000000001</v>
      </c>
      <c r="D135" s="55">
        <v>636.11</v>
      </c>
      <c r="E135" s="55">
        <v>636.11</v>
      </c>
    </row>
    <row r="136" spans="1:5" ht="22.5" customHeight="1" x14ac:dyDescent="0.25">
      <c r="A136" s="49"/>
      <c r="B136" s="17" t="s">
        <v>11</v>
      </c>
      <c r="C136" s="55">
        <v>1752.8150000000001</v>
      </c>
      <c r="D136" s="55">
        <v>1109.5</v>
      </c>
      <c r="E136" s="55">
        <v>1109.5</v>
      </c>
    </row>
    <row r="137" spans="1:5" ht="22.5" customHeight="1" x14ac:dyDescent="0.25">
      <c r="A137" s="49"/>
      <c r="B137" s="17" t="s">
        <v>12</v>
      </c>
      <c r="C137" s="55">
        <v>0</v>
      </c>
      <c r="D137" s="55">
        <v>315.58999999999997</v>
      </c>
      <c r="E137" s="55">
        <v>315.58999999999997</v>
      </c>
    </row>
    <row r="138" spans="1:5" ht="22.5" customHeight="1" x14ac:dyDescent="0.25">
      <c r="A138" s="49"/>
      <c r="B138" s="17" t="s">
        <v>13</v>
      </c>
      <c r="C138" s="55">
        <v>689.76400000000001</v>
      </c>
      <c r="D138" s="55">
        <v>784.05</v>
      </c>
      <c r="E138" s="55">
        <v>784.05</v>
      </c>
    </row>
    <row r="139" spans="1:5" ht="22.5" customHeight="1" x14ac:dyDescent="0.25">
      <c r="A139" s="49"/>
      <c r="B139" s="17" t="s">
        <v>14</v>
      </c>
      <c r="C139" s="55">
        <v>0</v>
      </c>
      <c r="D139" s="55">
        <v>350.11</v>
      </c>
      <c r="E139" s="55">
        <v>350.11</v>
      </c>
    </row>
    <row r="140" spans="1:5" ht="22.5" customHeight="1" x14ac:dyDescent="0.25">
      <c r="A140" s="49"/>
      <c r="B140" s="17" t="s">
        <v>15</v>
      </c>
      <c r="C140" s="55">
        <v>662.82500000000005</v>
      </c>
      <c r="D140" s="55">
        <v>286</v>
      </c>
      <c r="E140" s="55">
        <v>286</v>
      </c>
    </row>
    <row r="141" spans="1:5" ht="22.5" customHeight="1" x14ac:dyDescent="0.25">
      <c r="A141" s="49"/>
      <c r="B141" s="17" t="s">
        <v>16</v>
      </c>
      <c r="C141" s="55">
        <v>887.87300000000005</v>
      </c>
      <c r="D141" s="55">
        <v>715</v>
      </c>
      <c r="E141" s="55">
        <v>715</v>
      </c>
    </row>
    <row r="142" spans="1:5" ht="22.5" customHeight="1" x14ac:dyDescent="0.25">
      <c r="A142" s="49"/>
      <c r="B142" s="17"/>
      <c r="C142" s="53"/>
      <c r="D142" s="19"/>
      <c r="E142" s="19"/>
    </row>
    <row r="143" spans="1:5" ht="31.5" x14ac:dyDescent="0.2">
      <c r="A143" s="47" t="s">
        <v>56</v>
      </c>
      <c r="B143" s="30" t="s">
        <v>51</v>
      </c>
      <c r="C143" s="62">
        <f>SUM(C144:C154)</f>
        <v>4449.2999999999993</v>
      </c>
      <c r="D143" s="62">
        <f t="shared" ref="D143:E143" si="19">SUM(D144:D154)</f>
        <v>0</v>
      </c>
      <c r="E143" s="62">
        <f t="shared" si="19"/>
        <v>0</v>
      </c>
    </row>
    <row r="144" spans="1:5" ht="21" customHeight="1" x14ac:dyDescent="0.25">
      <c r="A144" s="7"/>
      <c r="B144" s="16" t="s">
        <v>4</v>
      </c>
      <c r="C144" s="60">
        <v>150</v>
      </c>
      <c r="D144" s="60"/>
      <c r="E144" s="60"/>
    </row>
    <row r="145" spans="1:5" ht="21" customHeight="1" x14ac:dyDescent="0.25">
      <c r="A145" s="7"/>
      <c r="B145" s="17" t="s">
        <v>5</v>
      </c>
      <c r="C145" s="60">
        <v>226.1</v>
      </c>
      <c r="D145" s="60"/>
      <c r="E145" s="60"/>
    </row>
    <row r="146" spans="1:5" ht="21" customHeight="1" x14ac:dyDescent="0.25">
      <c r="A146" s="7"/>
      <c r="B146" s="17" t="s">
        <v>6</v>
      </c>
      <c r="C146" s="60">
        <v>328.2</v>
      </c>
      <c r="D146" s="60"/>
      <c r="E146" s="60"/>
    </row>
    <row r="147" spans="1:5" ht="21.75" customHeight="1" x14ac:dyDescent="0.25">
      <c r="A147" s="7"/>
      <c r="B147" s="17" t="s">
        <v>8</v>
      </c>
      <c r="C147" s="60">
        <v>1126</v>
      </c>
      <c r="D147" s="60"/>
      <c r="E147" s="60"/>
    </row>
    <row r="148" spans="1:5" ht="23.25" customHeight="1" x14ac:dyDescent="0.25">
      <c r="A148" s="7"/>
      <c r="B148" s="17" t="s">
        <v>9</v>
      </c>
      <c r="C148" s="60">
        <v>0</v>
      </c>
      <c r="D148" s="60"/>
      <c r="E148" s="60"/>
    </row>
    <row r="149" spans="1:5" ht="21" customHeight="1" x14ac:dyDescent="0.25">
      <c r="A149" s="7"/>
      <c r="B149" s="17" t="s">
        <v>10</v>
      </c>
      <c r="C149" s="60">
        <v>188.2</v>
      </c>
      <c r="D149" s="60"/>
      <c r="E149" s="60"/>
    </row>
    <row r="150" spans="1:5" ht="22.5" customHeight="1" x14ac:dyDescent="0.25">
      <c r="A150" s="7"/>
      <c r="B150" s="17" t="s">
        <v>11</v>
      </c>
      <c r="C150" s="60">
        <v>202.2</v>
      </c>
      <c r="D150" s="60"/>
      <c r="E150" s="60"/>
    </row>
    <row r="151" spans="1:5" ht="23.25" customHeight="1" x14ac:dyDescent="0.25">
      <c r="A151" s="7"/>
      <c r="B151" s="17" t="s">
        <v>12</v>
      </c>
      <c r="C151" s="60">
        <v>1400.2</v>
      </c>
      <c r="D151" s="60"/>
      <c r="E151" s="60"/>
    </row>
    <row r="152" spans="1:5" ht="24.75" customHeight="1" x14ac:dyDescent="0.25">
      <c r="A152" s="7"/>
      <c r="B152" s="17" t="s">
        <v>13</v>
      </c>
      <c r="C152" s="60">
        <v>52.1</v>
      </c>
      <c r="D152" s="60"/>
      <c r="E152" s="60"/>
    </row>
    <row r="153" spans="1:5" ht="21" customHeight="1" x14ac:dyDescent="0.25">
      <c r="A153" s="7"/>
      <c r="B153" s="17" t="s">
        <v>14</v>
      </c>
      <c r="C153" s="60">
        <v>372.1</v>
      </c>
      <c r="D153" s="60"/>
      <c r="E153" s="60"/>
    </row>
    <row r="154" spans="1:5" ht="21.75" customHeight="1" x14ac:dyDescent="0.25">
      <c r="A154" s="7"/>
      <c r="B154" s="17" t="s">
        <v>15</v>
      </c>
      <c r="C154" s="60">
        <v>404.2</v>
      </c>
      <c r="D154" s="60"/>
      <c r="E154" s="60"/>
    </row>
    <row r="155" spans="1:5" ht="24" customHeight="1" x14ac:dyDescent="0.25">
      <c r="A155" s="5"/>
      <c r="B155" s="17" t="s">
        <v>16</v>
      </c>
      <c r="C155" s="63"/>
      <c r="D155" s="63"/>
      <c r="E155" s="63"/>
    </row>
    <row r="156" spans="1:5" ht="29.25" customHeight="1" x14ac:dyDescent="0.25">
      <c r="A156" s="82"/>
      <c r="B156" s="14" t="s">
        <v>1</v>
      </c>
      <c r="C156" s="63">
        <f>SUM(C12+C25+C51+C102)</f>
        <v>587143.30481</v>
      </c>
      <c r="D156" s="63">
        <f t="shared" ref="D156:E156" si="20">SUM(D12+D25+D51+D102)</f>
        <v>644945.57328000013</v>
      </c>
      <c r="E156" s="63">
        <f t="shared" si="20"/>
        <v>204108.94546000002</v>
      </c>
    </row>
    <row r="159" spans="1:5" hidden="1" x14ac:dyDescent="0.2">
      <c r="C159" s="9"/>
      <c r="D159" s="9"/>
      <c r="E159" s="9"/>
    </row>
    <row r="160" spans="1:5" ht="63.75" hidden="1" x14ac:dyDescent="0.2">
      <c r="B160" s="8" t="s">
        <v>2</v>
      </c>
      <c r="C160" s="11">
        <v>70000</v>
      </c>
      <c r="D160" s="12">
        <v>0</v>
      </c>
      <c r="E160" s="12">
        <v>0</v>
      </c>
    </row>
    <row r="161" spans="2:2" ht="15.75" hidden="1" x14ac:dyDescent="0.2">
      <c r="B161" s="10" t="s">
        <v>3</v>
      </c>
    </row>
  </sheetData>
  <mergeCells count="10">
    <mergeCell ref="B2:E2"/>
    <mergeCell ref="B3:E3"/>
    <mergeCell ref="B1:E1"/>
    <mergeCell ref="B4:E4"/>
    <mergeCell ref="B5:E5"/>
    <mergeCell ref="C10:E10"/>
    <mergeCell ref="B10:B11"/>
    <mergeCell ref="A10:A11"/>
    <mergeCell ref="A9:B9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2021-11-10T03:20:48Z</cp:lastPrinted>
  <dcterms:created xsi:type="dcterms:W3CDTF">2019-10-28T08:19:03Z</dcterms:created>
  <dcterms:modified xsi:type="dcterms:W3CDTF">2022-12-26T07:55:41Z</dcterms:modified>
</cp:coreProperties>
</file>