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ИМБТ " sheetId="1" r:id="rId1"/>
  </sheets>
  <definedNames>
    <definedName name="_xlnm.Print_Area" localSheetId="0">'ИМБТ '!$A$1:$F$128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"/>
  <c r="D72"/>
  <c r="D125" l="1"/>
  <c r="D111"/>
  <c r="D77" s="1"/>
  <c r="F74" l="1"/>
  <c r="E74"/>
  <c r="D74"/>
  <c r="D81"/>
  <c r="F38" l="1"/>
  <c r="E38"/>
  <c r="D38"/>
  <c r="F100" l="1"/>
  <c r="E100"/>
  <c r="D100"/>
  <c r="F64"/>
  <c r="E64"/>
  <c r="D64"/>
  <c r="F111" l="1"/>
  <c r="E111"/>
  <c r="D78" l="1"/>
  <c r="D90"/>
  <c r="E90"/>
  <c r="F90"/>
  <c r="F78" l="1"/>
  <c r="F77" s="1"/>
  <c r="E78"/>
  <c r="E77" s="1"/>
  <c r="F70" l="1"/>
  <c r="F69" s="1"/>
  <c r="E70"/>
  <c r="E69" s="1"/>
  <c r="D70"/>
  <c r="D51" l="1"/>
  <c r="D50" s="1"/>
  <c r="F51" l="1"/>
  <c r="F50" s="1"/>
  <c r="E51"/>
  <c r="E50" s="1"/>
  <c r="F11"/>
  <c r="E11"/>
  <c r="D11"/>
  <c r="D10" s="1"/>
  <c r="F24"/>
  <c r="F23" s="1"/>
  <c r="E24"/>
  <c r="E23" s="1"/>
  <c r="D24"/>
  <c r="D23" s="1"/>
  <c r="D128" l="1"/>
  <c r="F10"/>
  <c r="E10"/>
  <c r="E128" l="1"/>
  <c r="F128"/>
</calcChain>
</file>

<file path=xl/sharedStrings.xml><?xml version="1.0" encoding="utf-8"?>
<sst xmlns="http://schemas.openxmlformats.org/spreadsheetml/2006/main" count="148" uniqueCount="69">
  <si>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</si>
  <si>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</si>
  <si>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</si>
  <si>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</si>
  <si>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</si>
  <si>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</si>
  <si>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</si>
  <si>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</si>
  <si>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</si>
  <si>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</si>
  <si>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</si>
  <si>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</si>
  <si>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</si>
  <si>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</si>
  <si>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</si>
  <si>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организация функционирования систем жизнеобеспечения объектов ЖКХ</t>
  </si>
  <si>
    <t xml:space="preserve"> тыс. руб.</t>
  </si>
  <si>
    <t>Сумма</t>
  </si>
  <si>
    <t>Наименование межбюджетного трансферта</t>
  </si>
  <si>
    <t>2025 год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</si>
  <si>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</si>
  <si>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</si>
  <si>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</si>
  <si>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</si>
  <si>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</si>
  <si>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</si>
  <si>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</si>
  <si>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</si>
  <si>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</si>
  <si>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</si>
  <si>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</si>
  <si>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</si>
  <si>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</si>
  <si>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</si>
  <si>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</si>
  <si>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</si>
  <si>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</si>
  <si>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</si>
  <si>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3.2</t>
  </si>
  <si>
    <t>3.3</t>
  </si>
  <si>
    <t>3.4</t>
  </si>
  <si>
    <t>4.4</t>
  </si>
  <si>
    <t>2026 год</t>
  </si>
  <si>
    <t>2.2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</si>
  <si>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</si>
  <si>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</si>
  <si>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</si>
  <si>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</si>
  <si>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Субсидии на осуществление полномочий по организации регулярных перевозок пассажиров и багажа по муниципальным маршрутам 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</si>
  <si>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2025  год и плановый период 2026 и 2027 годов </t>
  </si>
  <si>
    <t>2027 год</t>
  </si>
  <si>
    <t xml:space="preserve">Иные межбюджетные трансферты на реализацию мероприятий муниципальной программы Барабинского района Новосибирской области  "Охрана окружающей среды в Барабинском районе Новосибирской области на 2021-2026 годы " </t>
  </si>
  <si>
    <t>О внесении изменений в решение 34-ой сессии Совета депутатов Барабинского района Новосибирской области четвертого созыва от 26.12.2024 г № 309 " О бюджете Барабинского района Новосибирской области на 2025 год и плановый период 2026 и 2027 годов"</t>
  </si>
  <si>
    <t>2300001150</t>
  </si>
  <si>
    <t>0300003100</t>
  </si>
  <si>
    <t>151009Д165</t>
  </si>
  <si>
    <t>9900000000</t>
  </si>
  <si>
    <t>151009Д160</t>
  </si>
  <si>
    <t>0520070490</t>
  </si>
  <si>
    <t>Организация бесперебойной работы объектов тепло-, водоснабжения и водоотведения</t>
  </si>
  <si>
    <t>0520070600</t>
  </si>
  <si>
    <t>9900071100</t>
  </si>
  <si>
    <t>ЦСР</t>
  </si>
  <si>
    <t>1600070220</t>
  </si>
  <si>
    <t>9900070190</t>
  </si>
  <si>
    <t>9900051180</t>
  </si>
  <si>
    <t>99000006100</t>
  </si>
  <si>
    <t>1600070510, 1600070515</t>
  </si>
  <si>
    <t>к  решению 37 сессии  Совета депутатов Барабинского района Новосибирской области четвертого созыва от 25.06.2025 №346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</si>
</sst>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0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Fill="1" applyBorder="1" applyAlignment="1">
      <alignment wrapText="1"/>
    </xf>
    <xf numFmtId="164" fontId="1" fillId="0" borderId="6" xfId="0" applyNumberFormat="1" applyFont="1" applyBorder="1"/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9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0" xfId="2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0" applyNumberFormat="1" applyFont="1" applyBorder="1" applyAlignment="1">
      <alignment horizontal="right" vertical="center" wrapText="1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7" fillId="0" borderId="8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6" fillId="0" borderId="8" xfId="0" applyNumberFormat="1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9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left" vertical="center" wrapText="1"/>
    </xf>
    <xf numFmtId="164" fontId="6" fillId="0" borderId="15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5" xfId="0" applyNumberFormat="1" applyFont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4" fillId="0" borderId="3" xfId="0" applyNumberFormat="1" applyFont="1" applyBorder="1"/>
    <xf numFmtId="3" fontId="5" fillId="3" borderId="6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/>
    <xf numFmtId="49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49" fontId="5" fillId="3" borderId="3" xfId="0" applyNumberFormat="1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justify"/>
    </xf>
    <xf numFmtId="49" fontId="5" fillId="3" borderId="3" xfId="0" applyNumberFormat="1" applyFont="1" applyFill="1" applyBorder="1" applyAlignment="1">
      <alignment horizontal="left" vertical="center"/>
    </xf>
    <xf numFmtId="164" fontId="7" fillId="0" borderId="16" xfId="0" applyNumberFormat="1" applyFont="1" applyBorder="1" applyAlignment="1">
      <alignment horizontal="right" vertical="top" wrapText="1"/>
    </xf>
    <xf numFmtId="164" fontId="7" fillId="0" borderId="17" xfId="0" applyNumberFormat="1" applyFont="1" applyBorder="1" applyAlignment="1">
      <alignment horizontal="right" vertical="top" wrapText="1"/>
    </xf>
    <xf numFmtId="164" fontId="7" fillId="0" borderId="18" xfId="0" applyNumberFormat="1" applyFont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19" xfId="0" applyNumberFormat="1" applyFont="1" applyBorder="1"/>
    <xf numFmtId="164" fontId="5" fillId="0" borderId="19" xfId="0" applyNumberFormat="1" applyFont="1" applyBorder="1"/>
    <xf numFmtId="0" fontId="2" fillId="0" borderId="0" xfId="0" applyFont="1" applyBorder="1" applyAlignment="1">
      <alignment horizontal="center" vertical="justify"/>
    </xf>
    <xf numFmtId="0" fontId="0" fillId="0" borderId="0" xfId="0" applyAlignment="1">
      <alignment horizontal="justify" vertical="top"/>
    </xf>
    <xf numFmtId="164" fontId="5" fillId="3" borderId="19" xfId="0" applyNumberFormat="1" applyFont="1" applyFill="1" applyBorder="1" applyAlignment="1">
      <alignment wrapText="1"/>
    </xf>
    <xf numFmtId="164" fontId="7" fillId="0" borderId="12" xfId="0" applyNumberFormat="1" applyFont="1" applyBorder="1" applyAlignment="1">
      <alignment horizontal="right" vertical="top" wrapText="1"/>
    </xf>
    <xf numFmtId="164" fontId="1" fillId="0" borderId="15" xfId="0" applyNumberFormat="1" applyFont="1" applyBorder="1" applyAlignment="1">
      <alignment horizontal="right" vertical="top" wrapText="1"/>
    </xf>
    <xf numFmtId="164" fontId="1" fillId="0" borderId="12" xfId="0" applyNumberFormat="1" applyFont="1" applyBorder="1"/>
    <xf numFmtId="164" fontId="5" fillId="0" borderId="1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0" applyNumberFormat="1" applyFont="1" applyFill="1" applyBorder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164" fontId="5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6" xfId="0" applyNumberFormat="1" applyFont="1" applyBorder="1" applyAlignment="1">
      <alignment horizontal="right" vertical="center" wrapText="1"/>
    </xf>
    <xf numFmtId="16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17" xfId="0" applyNumberFormat="1" applyFont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wrapText="1"/>
    </xf>
    <xf numFmtId="49" fontId="1" fillId="0" borderId="19" xfId="0" applyNumberFormat="1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wrapText="1"/>
    </xf>
    <xf numFmtId="164" fontId="5" fillId="3" borderId="6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1" fillId="2" borderId="3" xfId="0" applyNumberFormat="1" applyFont="1" applyFill="1" applyBorder="1" applyAlignment="1">
      <alignment horizontal="center" wrapText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2" borderId="19" xfId="0" applyNumberFormat="1" applyFont="1" applyFill="1" applyBorder="1" applyAlignment="1">
      <alignment horizontal="center" wrapText="1"/>
    </xf>
    <xf numFmtId="164" fontId="1" fillId="2" borderId="9" xfId="0" applyNumberFormat="1" applyFont="1" applyFill="1" applyBorder="1" applyAlignment="1">
      <alignment horizontal="center" wrapText="1"/>
    </xf>
    <xf numFmtId="164" fontId="1" fillId="2" borderId="9" xfId="0" applyNumberFormat="1" applyFont="1" applyFill="1" applyBorder="1" applyAlignment="1">
      <alignment horizontal="center" vertical="top" wrapText="1"/>
    </xf>
    <xf numFmtId="164" fontId="5" fillId="3" borderId="19" xfId="0" applyNumberFormat="1" applyFont="1" applyFill="1" applyBorder="1" applyAlignment="1">
      <alignment horizontal="center" wrapText="1"/>
    </xf>
    <xf numFmtId="164" fontId="1" fillId="0" borderId="19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wrapText="1"/>
    </xf>
    <xf numFmtId="0" fontId="1" fillId="2" borderId="6" xfId="0" applyNumberFormat="1" applyFont="1" applyFill="1" applyBorder="1" applyAlignment="1">
      <alignment horizontal="center" wrapText="1"/>
    </xf>
    <xf numFmtId="0" fontId="1" fillId="4" borderId="6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/>
    </xf>
    <xf numFmtId="0" fontId="1" fillId="0" borderId="0" xfId="2" applyNumberFormat="1" applyFont="1" applyFill="1" applyAlignment="1" applyProtection="1">
      <alignment horizontal="left"/>
      <protection hidden="1"/>
    </xf>
    <xf numFmtId="0" fontId="8" fillId="0" borderId="0" xfId="0" applyFont="1" applyAlignment="1"/>
    <xf numFmtId="0" fontId="2" fillId="0" borderId="0" xfId="0" applyFont="1" applyFill="1" applyAlignment="1">
      <alignment horizontal="right" vertical="justify"/>
    </xf>
    <xf numFmtId="0" fontId="0" fillId="0" borderId="0" xfId="0" applyAlignment="1"/>
    <xf numFmtId="0" fontId="1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justify"/>
    </xf>
    <xf numFmtId="0" fontId="0" fillId="0" borderId="14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 vertical="top"/>
    </xf>
    <xf numFmtId="0" fontId="1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6" xfId="0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8"/>
  <sheetViews>
    <sheetView tabSelected="1" zoomScaleSheetLayoutView="66" workbookViewId="0">
      <selection activeCell="B2" sqref="B2:F2"/>
    </sheetView>
  </sheetViews>
  <sheetFormatPr defaultRowHeight="12.75"/>
  <cols>
    <col min="1" max="1" width="7.7109375" customWidth="1"/>
    <col min="2" max="2" width="54.5703125" customWidth="1"/>
    <col min="3" max="3" width="11" customWidth="1"/>
    <col min="4" max="4" width="16.5703125" customWidth="1"/>
    <col min="5" max="5" width="16.7109375" customWidth="1"/>
    <col min="6" max="6" width="19.140625" customWidth="1"/>
  </cols>
  <sheetData>
    <row r="1" spans="1:10">
      <c r="B1" s="100" t="s">
        <v>35</v>
      </c>
      <c r="C1" s="100"/>
      <c r="D1" s="101"/>
      <c r="E1" s="101"/>
      <c r="F1" s="101"/>
    </row>
    <row r="2" spans="1:10" ht="22.5" customHeight="1">
      <c r="B2" s="115" t="s">
        <v>68</v>
      </c>
      <c r="C2" s="115"/>
      <c r="D2" s="116"/>
      <c r="E2" s="101"/>
      <c r="F2" s="101"/>
    </row>
    <row r="3" spans="1:10" ht="37.5" customHeight="1">
      <c r="B3" s="117" t="s">
        <v>52</v>
      </c>
      <c r="C3" s="117"/>
      <c r="D3" s="118"/>
      <c r="E3" s="118"/>
      <c r="F3" s="118"/>
      <c r="G3" s="66"/>
      <c r="H3" s="66"/>
      <c r="I3" s="66"/>
      <c r="J3" s="66"/>
    </row>
    <row r="4" spans="1:10" ht="15.75">
      <c r="A4" s="1"/>
      <c r="B4" s="102"/>
      <c r="C4" s="102"/>
      <c r="D4" s="103"/>
      <c r="E4" s="103"/>
      <c r="F4" s="103"/>
    </row>
    <row r="5" spans="1:10">
      <c r="A5" s="113" t="s">
        <v>49</v>
      </c>
      <c r="B5" s="113"/>
      <c r="C5" s="113"/>
      <c r="D5" s="113"/>
      <c r="E5" s="113"/>
      <c r="F5" s="113"/>
    </row>
    <row r="6" spans="1:10" ht="18" customHeight="1">
      <c r="A6" s="114"/>
      <c r="B6" s="114"/>
      <c r="C6" s="114"/>
      <c r="D6" s="114"/>
      <c r="E6" s="114"/>
      <c r="F6" s="114"/>
    </row>
    <row r="7" spans="1:10" ht="15.75">
      <c r="A7" s="111"/>
      <c r="B7" s="112"/>
      <c r="C7" s="65"/>
      <c r="D7" s="2"/>
      <c r="E7" s="2"/>
      <c r="F7" s="3" t="s">
        <v>16</v>
      </c>
    </row>
    <row r="8" spans="1:10">
      <c r="A8" s="109" t="s">
        <v>0</v>
      </c>
      <c r="B8" s="107" t="s">
        <v>18</v>
      </c>
      <c r="C8" s="107" t="s">
        <v>62</v>
      </c>
      <c r="D8" s="104" t="s">
        <v>17</v>
      </c>
      <c r="E8" s="105"/>
      <c r="F8" s="106"/>
    </row>
    <row r="9" spans="1:10">
      <c r="A9" s="110"/>
      <c r="B9" s="108"/>
      <c r="C9" s="119"/>
      <c r="D9" s="4" t="s">
        <v>19</v>
      </c>
      <c r="E9" s="4" t="s">
        <v>42</v>
      </c>
      <c r="F9" s="4" t="s">
        <v>50</v>
      </c>
    </row>
    <row r="10" spans="1:10">
      <c r="A10" s="58">
        <v>1</v>
      </c>
      <c r="B10" s="6" t="s">
        <v>24</v>
      </c>
      <c r="C10" s="6"/>
      <c r="D10" s="7">
        <f>D11</f>
        <v>88208.2</v>
      </c>
      <c r="E10" s="7">
        <f t="shared" ref="E10:F10" si="0">E11</f>
        <v>58924.500000000007</v>
      </c>
      <c r="F10" s="7">
        <f t="shared" si="0"/>
        <v>63419.199999999997</v>
      </c>
    </row>
    <row r="11" spans="1:10">
      <c r="A11" s="8" t="s">
        <v>25</v>
      </c>
      <c r="B11" s="9" t="s">
        <v>26</v>
      </c>
      <c r="C11" s="80" t="s">
        <v>63</v>
      </c>
      <c r="D11" s="10">
        <f>SUM(D12:D22)</f>
        <v>88208.2</v>
      </c>
      <c r="E11" s="10">
        <f t="shared" ref="E11:F11" si="1">SUM(E12:E22)</f>
        <v>58924.500000000007</v>
      </c>
      <c r="F11" s="10">
        <f t="shared" si="1"/>
        <v>63419.199999999997</v>
      </c>
    </row>
    <row r="12" spans="1:10">
      <c r="A12" s="11"/>
      <c r="B12" s="12" t="s">
        <v>3</v>
      </c>
      <c r="C12" s="81"/>
      <c r="D12" s="13">
        <v>7883.2</v>
      </c>
      <c r="E12" s="13">
        <v>5461.1</v>
      </c>
      <c r="F12" s="13">
        <v>5466.4</v>
      </c>
    </row>
    <row r="13" spans="1:10">
      <c r="A13" s="11"/>
      <c r="B13" s="12" t="s">
        <v>4</v>
      </c>
      <c r="C13" s="81"/>
      <c r="D13" s="13">
        <v>8134</v>
      </c>
      <c r="E13" s="13">
        <v>5674.7</v>
      </c>
      <c r="F13" s="13">
        <v>6140.9</v>
      </c>
    </row>
    <row r="14" spans="1:10">
      <c r="A14" s="11"/>
      <c r="B14" s="12" t="s">
        <v>5</v>
      </c>
      <c r="C14" s="81"/>
      <c r="D14" s="13">
        <v>8322.7000000000007</v>
      </c>
      <c r="E14" s="13">
        <v>5643.3</v>
      </c>
      <c r="F14" s="13">
        <v>6110.4</v>
      </c>
    </row>
    <row r="15" spans="1:10">
      <c r="A15" s="11"/>
      <c r="B15" s="12" t="s">
        <v>6</v>
      </c>
      <c r="C15" s="81"/>
      <c r="D15" s="13">
        <v>6462.4</v>
      </c>
      <c r="E15" s="13">
        <v>4381.7</v>
      </c>
      <c r="F15" s="13">
        <v>4721.3</v>
      </c>
    </row>
    <row r="16" spans="1:10">
      <c r="A16" s="11"/>
      <c r="B16" s="12" t="s">
        <v>7</v>
      </c>
      <c r="C16" s="81"/>
      <c r="D16" s="13">
        <v>7489.8</v>
      </c>
      <c r="E16" s="13">
        <v>5050.6000000000004</v>
      </c>
      <c r="F16" s="13">
        <v>5479.6</v>
      </c>
    </row>
    <row r="17" spans="1:6">
      <c r="A17" s="11"/>
      <c r="B17" s="12" t="s">
        <v>8</v>
      </c>
      <c r="C17" s="81"/>
      <c r="D17" s="13">
        <v>10069.1</v>
      </c>
      <c r="E17" s="13">
        <v>6433.5</v>
      </c>
      <c r="F17" s="13">
        <v>6988.4</v>
      </c>
    </row>
    <row r="18" spans="1:6">
      <c r="A18" s="11"/>
      <c r="B18" s="12" t="s">
        <v>9</v>
      </c>
      <c r="C18" s="81"/>
      <c r="D18" s="13">
        <v>7326.8</v>
      </c>
      <c r="E18" s="13">
        <v>4826</v>
      </c>
      <c r="F18" s="13">
        <v>5243.5</v>
      </c>
    </row>
    <row r="19" spans="1:6">
      <c r="A19" s="11"/>
      <c r="B19" s="12" t="s">
        <v>10</v>
      </c>
      <c r="C19" s="81"/>
      <c r="D19" s="13">
        <v>9361.6</v>
      </c>
      <c r="E19" s="13">
        <v>6183.8</v>
      </c>
      <c r="F19" s="13">
        <v>6708.9</v>
      </c>
    </row>
    <row r="20" spans="1:6">
      <c r="A20" s="11"/>
      <c r="B20" s="12" t="s">
        <v>11</v>
      </c>
      <c r="C20" s="81"/>
      <c r="D20" s="13">
        <v>7859.9</v>
      </c>
      <c r="E20" s="13">
        <v>5261.8</v>
      </c>
      <c r="F20" s="13">
        <v>5705.6</v>
      </c>
    </row>
    <row r="21" spans="1:6">
      <c r="A21" s="11"/>
      <c r="B21" s="12" t="s">
        <v>12</v>
      </c>
      <c r="C21" s="81"/>
      <c r="D21" s="13">
        <v>7215.8</v>
      </c>
      <c r="E21" s="13">
        <v>5031.2</v>
      </c>
      <c r="F21" s="13">
        <v>5461</v>
      </c>
    </row>
    <row r="22" spans="1:6">
      <c r="A22" s="11"/>
      <c r="B22" s="12" t="s">
        <v>13</v>
      </c>
      <c r="C22" s="81"/>
      <c r="D22" s="13">
        <v>8082.9</v>
      </c>
      <c r="E22" s="13">
        <v>4976.8</v>
      </c>
      <c r="F22" s="13">
        <v>5393.2</v>
      </c>
    </row>
    <row r="23" spans="1:6">
      <c r="A23" s="57">
        <v>2</v>
      </c>
      <c r="B23" s="6" t="s">
        <v>20</v>
      </c>
      <c r="C23" s="82"/>
      <c r="D23" s="14">
        <f>SUM(D24+D38)</f>
        <v>2185.3599999999997</v>
      </c>
      <c r="E23" s="14">
        <f t="shared" ref="E23:F23" si="2">SUM(E24+E38)</f>
        <v>2390.3999999999996</v>
      </c>
      <c r="F23" s="14">
        <f t="shared" si="2"/>
        <v>2476.1999999999998</v>
      </c>
    </row>
    <row r="24" spans="1:6" ht="38.25">
      <c r="A24" s="8" t="s">
        <v>21</v>
      </c>
      <c r="B24" s="15" t="s">
        <v>14</v>
      </c>
      <c r="C24" s="80" t="s">
        <v>64</v>
      </c>
      <c r="D24" s="16">
        <f>SUM(D25:D36)</f>
        <v>1.2</v>
      </c>
      <c r="E24" s="16">
        <f t="shared" ref="E24:F24" si="3">SUM(E25:E36)</f>
        <v>1.2</v>
      </c>
      <c r="F24" s="16">
        <f t="shared" si="3"/>
        <v>1.2</v>
      </c>
    </row>
    <row r="25" spans="1:6">
      <c r="A25" s="11"/>
      <c r="B25" s="17" t="s">
        <v>2</v>
      </c>
      <c r="C25" s="83"/>
      <c r="D25" s="18">
        <v>0.1</v>
      </c>
      <c r="E25" s="18">
        <v>0.1</v>
      </c>
      <c r="F25" s="18">
        <v>0.1</v>
      </c>
    </row>
    <row r="26" spans="1:6">
      <c r="A26" s="11"/>
      <c r="B26" s="12" t="s">
        <v>3</v>
      </c>
      <c r="C26" s="81"/>
      <c r="D26" s="13">
        <v>0.1</v>
      </c>
      <c r="E26" s="13">
        <v>0.1</v>
      </c>
      <c r="F26" s="13">
        <v>0.1</v>
      </c>
    </row>
    <row r="27" spans="1:6">
      <c r="A27" s="11"/>
      <c r="B27" s="12" t="s">
        <v>4</v>
      </c>
      <c r="C27" s="81"/>
      <c r="D27" s="13">
        <v>0.1</v>
      </c>
      <c r="E27" s="13">
        <v>0.1</v>
      </c>
      <c r="F27" s="13">
        <v>0.1</v>
      </c>
    </row>
    <row r="28" spans="1:6">
      <c r="A28" s="11"/>
      <c r="B28" s="12" t="s">
        <v>5</v>
      </c>
      <c r="C28" s="81"/>
      <c r="D28" s="13">
        <v>0.1</v>
      </c>
      <c r="E28" s="13">
        <v>0.1</v>
      </c>
      <c r="F28" s="13">
        <v>0.1</v>
      </c>
    </row>
    <row r="29" spans="1:6">
      <c r="A29" s="11"/>
      <c r="B29" s="12" t="s">
        <v>6</v>
      </c>
      <c r="C29" s="81"/>
      <c r="D29" s="13">
        <v>0.1</v>
      </c>
      <c r="E29" s="13">
        <v>0.1</v>
      </c>
      <c r="F29" s="13">
        <v>0.1</v>
      </c>
    </row>
    <row r="30" spans="1:6">
      <c r="A30" s="11"/>
      <c r="B30" s="12" t="s">
        <v>7</v>
      </c>
      <c r="C30" s="81"/>
      <c r="D30" s="13">
        <v>0.1</v>
      </c>
      <c r="E30" s="13">
        <v>0.1</v>
      </c>
      <c r="F30" s="13">
        <v>0.1</v>
      </c>
    </row>
    <row r="31" spans="1:6">
      <c r="A31" s="11"/>
      <c r="B31" s="12" t="s">
        <v>8</v>
      </c>
      <c r="C31" s="81"/>
      <c r="D31" s="13">
        <v>0.1</v>
      </c>
      <c r="E31" s="13">
        <v>0.1</v>
      </c>
      <c r="F31" s="13">
        <v>0.1</v>
      </c>
    </row>
    <row r="32" spans="1:6">
      <c r="A32" s="11"/>
      <c r="B32" s="12" t="s">
        <v>9</v>
      </c>
      <c r="C32" s="81"/>
      <c r="D32" s="13">
        <v>0.1</v>
      </c>
      <c r="E32" s="13">
        <v>0.1</v>
      </c>
      <c r="F32" s="13">
        <v>0.1</v>
      </c>
    </row>
    <row r="33" spans="1:6">
      <c r="A33" s="11"/>
      <c r="B33" s="12" t="s">
        <v>10</v>
      </c>
      <c r="C33" s="81"/>
      <c r="D33" s="13">
        <v>0.1</v>
      </c>
      <c r="E33" s="13">
        <v>0.1</v>
      </c>
      <c r="F33" s="13">
        <v>0.1</v>
      </c>
    </row>
    <row r="34" spans="1:6">
      <c r="A34" s="11"/>
      <c r="B34" s="12" t="s">
        <v>11</v>
      </c>
      <c r="C34" s="81"/>
      <c r="D34" s="13">
        <v>0.1</v>
      </c>
      <c r="E34" s="13">
        <v>0.1</v>
      </c>
      <c r="F34" s="13">
        <v>0.1</v>
      </c>
    </row>
    <row r="35" spans="1:6">
      <c r="A35" s="19"/>
      <c r="B35" s="12" t="s">
        <v>12</v>
      </c>
      <c r="C35" s="81"/>
      <c r="D35" s="13">
        <v>0.1</v>
      </c>
      <c r="E35" s="13">
        <v>0.1</v>
      </c>
      <c r="F35" s="13">
        <v>0.1</v>
      </c>
    </row>
    <row r="36" spans="1:6">
      <c r="A36" s="19"/>
      <c r="B36" s="12" t="s">
        <v>13</v>
      </c>
      <c r="C36" s="81"/>
      <c r="D36" s="13">
        <v>0.1</v>
      </c>
      <c r="E36" s="13">
        <v>0.1</v>
      </c>
      <c r="F36" s="13">
        <v>0.1</v>
      </c>
    </row>
    <row r="37" spans="1:6">
      <c r="A37" s="19"/>
      <c r="B37" s="12"/>
      <c r="C37" s="81"/>
      <c r="D37" s="13"/>
      <c r="E37" s="13"/>
      <c r="F37" s="13"/>
    </row>
    <row r="38" spans="1:6" ht="25.5">
      <c r="A38" s="49" t="s">
        <v>43</v>
      </c>
      <c r="B38" s="53" t="s">
        <v>46</v>
      </c>
      <c r="C38" s="80" t="s">
        <v>65</v>
      </c>
      <c r="D38" s="48">
        <f>SUM(D39:D49)</f>
        <v>2184.16</v>
      </c>
      <c r="E38" s="48">
        <f t="shared" ref="E38:F38" si="4">SUM(E39:E49)</f>
        <v>2389.1999999999998</v>
      </c>
      <c r="F38" s="48">
        <f t="shared" si="4"/>
        <v>2475</v>
      </c>
    </row>
    <row r="39" spans="1:6">
      <c r="A39" s="19"/>
      <c r="B39" s="12" t="s">
        <v>3</v>
      </c>
      <c r="C39" s="12"/>
      <c r="D39" s="13">
        <v>198.56</v>
      </c>
      <c r="E39" s="13">
        <v>217.2</v>
      </c>
      <c r="F39" s="13">
        <v>225</v>
      </c>
    </row>
    <row r="40" spans="1:6">
      <c r="A40" s="19"/>
      <c r="B40" s="12" t="s">
        <v>4</v>
      </c>
      <c r="C40" s="12"/>
      <c r="D40" s="13">
        <v>198.56</v>
      </c>
      <c r="E40" s="13">
        <v>217.2</v>
      </c>
      <c r="F40" s="13">
        <v>225</v>
      </c>
    </row>
    <row r="41" spans="1:6">
      <c r="A41" s="19"/>
      <c r="B41" s="12" t="s">
        <v>5</v>
      </c>
      <c r="C41" s="12"/>
      <c r="D41" s="13">
        <v>198.56</v>
      </c>
      <c r="E41" s="13">
        <v>217.2</v>
      </c>
      <c r="F41" s="13">
        <v>225</v>
      </c>
    </row>
    <row r="42" spans="1:6">
      <c r="A42" s="19"/>
      <c r="B42" s="12" t="s">
        <v>6</v>
      </c>
      <c r="C42" s="12"/>
      <c r="D42" s="13">
        <v>198.56</v>
      </c>
      <c r="E42" s="13">
        <v>217.2</v>
      </c>
      <c r="F42" s="13">
        <v>225</v>
      </c>
    </row>
    <row r="43" spans="1:6">
      <c r="A43" s="19"/>
      <c r="B43" s="12" t="s">
        <v>7</v>
      </c>
      <c r="C43" s="12"/>
      <c r="D43" s="13">
        <v>198.56</v>
      </c>
      <c r="E43" s="13">
        <v>217.2</v>
      </c>
      <c r="F43" s="13">
        <v>225</v>
      </c>
    </row>
    <row r="44" spans="1:6">
      <c r="A44" s="19"/>
      <c r="B44" s="12" t="s">
        <v>8</v>
      </c>
      <c r="C44" s="12"/>
      <c r="D44" s="13">
        <v>198.56</v>
      </c>
      <c r="E44" s="13">
        <v>217.2</v>
      </c>
      <c r="F44" s="13">
        <v>225</v>
      </c>
    </row>
    <row r="45" spans="1:6">
      <c r="A45" s="19"/>
      <c r="B45" s="12" t="s">
        <v>9</v>
      </c>
      <c r="C45" s="12"/>
      <c r="D45" s="13">
        <v>198.56</v>
      </c>
      <c r="E45" s="13">
        <v>217.2</v>
      </c>
      <c r="F45" s="13">
        <v>225</v>
      </c>
    </row>
    <row r="46" spans="1:6">
      <c r="A46" s="19"/>
      <c r="B46" s="12" t="s">
        <v>10</v>
      </c>
      <c r="C46" s="12"/>
      <c r="D46" s="13">
        <v>198.56</v>
      </c>
      <c r="E46" s="13">
        <v>217.2</v>
      </c>
      <c r="F46" s="13">
        <v>225</v>
      </c>
    </row>
    <row r="47" spans="1:6">
      <c r="A47" s="19"/>
      <c r="B47" s="12" t="s">
        <v>11</v>
      </c>
      <c r="C47" s="12"/>
      <c r="D47" s="13">
        <v>198.56</v>
      </c>
      <c r="E47" s="13">
        <v>217.2</v>
      </c>
      <c r="F47" s="13">
        <v>225</v>
      </c>
    </row>
    <row r="48" spans="1:6">
      <c r="A48" s="19"/>
      <c r="B48" s="12" t="s">
        <v>12</v>
      </c>
      <c r="C48" s="12"/>
      <c r="D48" s="13">
        <v>198.56</v>
      </c>
      <c r="E48" s="13">
        <v>217.2</v>
      </c>
      <c r="F48" s="13">
        <v>225</v>
      </c>
    </row>
    <row r="49" spans="1:6">
      <c r="A49" s="19"/>
      <c r="B49" s="12" t="s">
        <v>13</v>
      </c>
      <c r="C49" s="12"/>
      <c r="D49" s="13">
        <v>198.56</v>
      </c>
      <c r="E49" s="13">
        <v>217.2</v>
      </c>
      <c r="F49" s="13">
        <v>225</v>
      </c>
    </row>
    <row r="50" spans="1:6">
      <c r="A50" s="54">
        <v>3</v>
      </c>
      <c r="B50" s="20" t="s">
        <v>22</v>
      </c>
      <c r="C50" s="67"/>
      <c r="D50" s="14">
        <f>SUM(D51+D64+D69+D74)</f>
        <v>282177.51</v>
      </c>
      <c r="E50" s="14">
        <f t="shared" ref="E50:F50" si="5">SUM(E51+E64+E69+E74)</f>
        <v>134502.742</v>
      </c>
      <c r="F50" s="14">
        <f t="shared" si="5"/>
        <v>139045.64200000002</v>
      </c>
    </row>
    <row r="51" spans="1:6" ht="70.5" customHeight="1">
      <c r="A51" s="21" t="s">
        <v>23</v>
      </c>
      <c r="B51" s="22" t="s">
        <v>32</v>
      </c>
      <c r="C51" s="80" t="s">
        <v>67</v>
      </c>
      <c r="D51" s="76">
        <f t="shared" ref="D51:F51" si="6">SUM(D52:D63)</f>
        <v>184898.15</v>
      </c>
      <c r="E51" s="23">
        <f t="shared" si="6"/>
        <v>0</v>
      </c>
      <c r="F51" s="23">
        <f t="shared" si="6"/>
        <v>0</v>
      </c>
    </row>
    <row r="52" spans="1:6">
      <c r="A52" s="19"/>
      <c r="B52" s="72" t="s">
        <v>2</v>
      </c>
      <c r="C52" s="84"/>
      <c r="D52" s="60">
        <v>74756.55</v>
      </c>
      <c r="E52" s="24"/>
      <c r="F52" s="24"/>
    </row>
    <row r="53" spans="1:6">
      <c r="A53" s="19"/>
      <c r="B53" s="73" t="s">
        <v>3</v>
      </c>
      <c r="C53" s="85"/>
      <c r="D53" s="60">
        <v>14810.5</v>
      </c>
      <c r="E53" s="24"/>
      <c r="F53" s="24"/>
    </row>
    <row r="54" spans="1:6">
      <c r="A54" s="19"/>
      <c r="B54" s="73" t="s">
        <v>4</v>
      </c>
      <c r="C54" s="85"/>
      <c r="D54" s="60">
        <v>12182.6</v>
      </c>
      <c r="E54" s="24"/>
      <c r="F54" s="24"/>
    </row>
    <row r="55" spans="1:6">
      <c r="A55" s="19"/>
      <c r="B55" s="73" t="s">
        <v>5</v>
      </c>
      <c r="C55" s="85"/>
      <c r="D55" s="60">
        <v>9273.7000000000007</v>
      </c>
      <c r="E55" s="24"/>
      <c r="F55" s="24"/>
    </row>
    <row r="56" spans="1:6">
      <c r="A56" s="19"/>
      <c r="B56" s="73" t="s">
        <v>6</v>
      </c>
      <c r="C56" s="85"/>
      <c r="D56" s="60">
        <v>8294</v>
      </c>
      <c r="E56" s="24"/>
      <c r="F56" s="24"/>
    </row>
    <row r="57" spans="1:6">
      <c r="A57" s="19"/>
      <c r="B57" s="73" t="s">
        <v>7</v>
      </c>
      <c r="C57" s="85"/>
      <c r="D57" s="60">
        <v>6760.4</v>
      </c>
      <c r="E57" s="24"/>
      <c r="F57" s="24"/>
    </row>
    <row r="58" spans="1:6">
      <c r="A58" s="19"/>
      <c r="B58" s="73" t="s">
        <v>8</v>
      </c>
      <c r="C58" s="85"/>
      <c r="D58" s="60">
        <v>12257.5</v>
      </c>
      <c r="E58" s="24"/>
      <c r="F58" s="24"/>
    </row>
    <row r="59" spans="1:6">
      <c r="A59" s="19"/>
      <c r="B59" s="73" t="s">
        <v>9</v>
      </c>
      <c r="C59" s="85"/>
      <c r="D59" s="60">
        <v>6627.2</v>
      </c>
      <c r="E59" s="24"/>
      <c r="F59" s="24"/>
    </row>
    <row r="60" spans="1:6">
      <c r="A60" s="19"/>
      <c r="B60" s="73" t="s">
        <v>10</v>
      </c>
      <c r="C60" s="85"/>
      <c r="D60" s="60">
        <v>14972.6</v>
      </c>
      <c r="E60" s="24"/>
      <c r="F60" s="24"/>
    </row>
    <row r="61" spans="1:6">
      <c r="A61" s="19"/>
      <c r="B61" s="73" t="s">
        <v>11</v>
      </c>
      <c r="C61" s="85"/>
      <c r="D61" s="60">
        <v>6578.3</v>
      </c>
      <c r="E61" s="24"/>
      <c r="F61" s="24"/>
    </row>
    <row r="62" spans="1:6">
      <c r="A62" s="19"/>
      <c r="B62" s="73" t="s">
        <v>12</v>
      </c>
      <c r="C62" s="85"/>
      <c r="D62" s="60">
        <v>7970.4</v>
      </c>
      <c r="E62" s="24"/>
      <c r="F62" s="24"/>
    </row>
    <row r="63" spans="1:6">
      <c r="A63" s="19"/>
      <c r="B63" s="73" t="s">
        <v>13</v>
      </c>
      <c r="C63" s="85"/>
      <c r="D63" s="60">
        <v>10414.4</v>
      </c>
      <c r="E63" s="24"/>
      <c r="F63" s="24"/>
    </row>
    <row r="64" spans="1:6" ht="76.5">
      <c r="A64" s="21" t="s">
        <v>38</v>
      </c>
      <c r="B64" s="74" t="s">
        <v>44</v>
      </c>
      <c r="C64" s="80" t="s">
        <v>57</v>
      </c>
      <c r="D64" s="71">
        <f>SUM(D65:D68)</f>
        <v>27039</v>
      </c>
      <c r="E64" s="25">
        <f t="shared" ref="E64:F64" si="7">SUM(E65:E68)</f>
        <v>25649.200000000001</v>
      </c>
      <c r="F64" s="25">
        <f t="shared" si="7"/>
        <v>30192.1</v>
      </c>
    </row>
    <row r="65" spans="1:6">
      <c r="A65" s="21"/>
      <c r="B65" s="72" t="s">
        <v>2</v>
      </c>
      <c r="C65" s="84"/>
      <c r="D65" s="77">
        <v>8819.9750499999991</v>
      </c>
      <c r="E65" s="26">
        <v>8000</v>
      </c>
      <c r="F65" s="26">
        <v>10000</v>
      </c>
    </row>
    <row r="66" spans="1:6">
      <c r="A66" s="21"/>
      <c r="B66" s="75" t="s">
        <v>6</v>
      </c>
      <c r="C66" s="86"/>
      <c r="D66" s="77">
        <v>6959.1649500000003</v>
      </c>
      <c r="E66" s="26"/>
      <c r="F66" s="26"/>
    </row>
    <row r="67" spans="1:6">
      <c r="A67" s="21"/>
      <c r="B67" s="75" t="s">
        <v>5</v>
      </c>
      <c r="C67" s="86"/>
      <c r="D67" s="77"/>
      <c r="E67" s="26"/>
      <c r="F67" s="26">
        <v>10000</v>
      </c>
    </row>
    <row r="68" spans="1:6">
      <c r="A68" s="19"/>
      <c r="B68" s="72" t="s">
        <v>8</v>
      </c>
      <c r="C68" s="84"/>
      <c r="D68" s="68">
        <v>11259.86</v>
      </c>
      <c r="E68" s="27">
        <v>17649.2</v>
      </c>
      <c r="F68" s="27">
        <v>10192.1</v>
      </c>
    </row>
    <row r="69" spans="1:6" ht="51">
      <c r="A69" s="55" t="s">
        <v>39</v>
      </c>
      <c r="B69" s="30" t="s">
        <v>47</v>
      </c>
      <c r="C69" s="80"/>
      <c r="D69" s="78">
        <f>SUM(D70+D72)</f>
        <v>60316.197999999997</v>
      </c>
      <c r="E69" s="31">
        <f t="shared" ref="E69:F69" si="8">SUM(E70)</f>
        <v>98929.38</v>
      </c>
      <c r="F69" s="31">
        <f t="shared" si="8"/>
        <v>98929.38</v>
      </c>
    </row>
    <row r="70" spans="1:6" ht="25.5">
      <c r="A70" s="19"/>
      <c r="B70" s="32" t="s">
        <v>15</v>
      </c>
      <c r="C70" s="80" t="s">
        <v>58</v>
      </c>
      <c r="D70" s="28">
        <f>SUM(D71)</f>
        <v>51516.197999999997</v>
      </c>
      <c r="E70" s="28">
        <f t="shared" ref="E70:F70" si="9">SUM(E71)</f>
        <v>98929.38</v>
      </c>
      <c r="F70" s="28">
        <f t="shared" si="9"/>
        <v>98929.38</v>
      </c>
    </row>
    <row r="71" spans="1:6">
      <c r="A71" s="19"/>
      <c r="B71" s="34" t="s">
        <v>2</v>
      </c>
      <c r="C71" s="87"/>
      <c r="D71" s="27">
        <v>51516.197999999997</v>
      </c>
      <c r="E71" s="27">
        <v>98929.38</v>
      </c>
      <c r="F71" s="27">
        <v>98929.38</v>
      </c>
    </row>
    <row r="72" spans="1:6" ht="25.5">
      <c r="A72" s="36"/>
      <c r="B72" s="79" t="s">
        <v>59</v>
      </c>
      <c r="C72" s="80" t="s">
        <v>60</v>
      </c>
      <c r="D72" s="28">
        <f>SUM(D73)</f>
        <v>8800</v>
      </c>
      <c r="E72" s="27"/>
      <c r="F72" s="27"/>
    </row>
    <row r="73" spans="1:6">
      <c r="A73" s="36"/>
      <c r="B73" s="34" t="s">
        <v>2</v>
      </c>
      <c r="C73" s="88"/>
      <c r="D73" s="27">
        <v>8800</v>
      </c>
      <c r="E73" s="27"/>
      <c r="F73" s="27"/>
    </row>
    <row r="74" spans="1:6" ht="38.25">
      <c r="A74" s="55" t="s">
        <v>40</v>
      </c>
      <c r="B74" s="37" t="s">
        <v>48</v>
      </c>
      <c r="C74" s="80" t="s">
        <v>61</v>
      </c>
      <c r="D74" s="28">
        <f>SUM(D75:D76)</f>
        <v>9924.1620000000003</v>
      </c>
      <c r="E74" s="28">
        <f t="shared" ref="E74:F74" si="10">SUM(E75:E76)</f>
        <v>9924.1620000000003</v>
      </c>
      <c r="F74" s="28">
        <f t="shared" si="10"/>
        <v>9924.1620000000003</v>
      </c>
    </row>
    <row r="75" spans="1:6">
      <c r="A75" s="36"/>
      <c r="B75" s="38" t="s">
        <v>2</v>
      </c>
      <c r="C75" s="89"/>
      <c r="D75" s="27">
        <v>9924.1620000000003</v>
      </c>
      <c r="E75" s="27">
        <v>9924.1620000000003</v>
      </c>
      <c r="F75" s="27">
        <v>9924.1620000000003</v>
      </c>
    </row>
    <row r="76" spans="1:6">
      <c r="A76" s="36"/>
      <c r="B76" s="38"/>
      <c r="C76" s="89"/>
      <c r="D76" s="27"/>
      <c r="E76" s="27"/>
      <c r="F76" s="27"/>
    </row>
    <row r="77" spans="1:6">
      <c r="A77" s="47">
        <v>4</v>
      </c>
      <c r="B77" s="20" t="s">
        <v>27</v>
      </c>
      <c r="C77" s="90"/>
      <c r="D77" s="39">
        <f>D78+D81+D90+D100+D111+D125</f>
        <v>20918.939350000001</v>
      </c>
      <c r="E77" s="39">
        <f>E78+E81+E90+E100+E111</f>
        <v>5900</v>
      </c>
      <c r="F77" s="39">
        <f>F78+F81+F90+F100+F111</f>
        <v>5900</v>
      </c>
    </row>
    <row r="78" spans="1:6" ht="63.75">
      <c r="A78" s="21" t="s">
        <v>28</v>
      </c>
      <c r="B78" s="40" t="s">
        <v>36</v>
      </c>
      <c r="C78" s="80">
        <v>2000001690</v>
      </c>
      <c r="D78" s="41">
        <f>SUM(D79:D79)</f>
        <v>450</v>
      </c>
      <c r="E78" s="41">
        <f t="shared" ref="E78:F78" si="11">SUM(E79)</f>
        <v>0</v>
      </c>
      <c r="F78" s="41">
        <f t="shared" si="11"/>
        <v>0</v>
      </c>
    </row>
    <row r="79" spans="1:6">
      <c r="A79" s="36"/>
      <c r="B79" s="42" t="s">
        <v>2</v>
      </c>
      <c r="C79" s="91"/>
      <c r="D79" s="43">
        <v>450</v>
      </c>
      <c r="E79" s="33"/>
      <c r="F79" s="33"/>
    </row>
    <row r="80" spans="1:6">
      <c r="A80" s="36"/>
      <c r="B80" s="42"/>
      <c r="C80" s="91"/>
      <c r="D80" s="68"/>
      <c r="E80" s="27"/>
      <c r="F80" s="27"/>
    </row>
    <row r="81" spans="1:6" ht="63.75">
      <c r="A81" s="21" t="s">
        <v>29</v>
      </c>
      <c r="B81" s="50" t="s">
        <v>45</v>
      </c>
      <c r="C81" s="92" t="s">
        <v>53</v>
      </c>
      <c r="D81" s="28">
        <f>SUM(D82:D88)</f>
        <v>80</v>
      </c>
      <c r="E81" s="27"/>
      <c r="F81" s="27"/>
    </row>
    <row r="82" spans="1:6">
      <c r="A82" s="36"/>
      <c r="B82" s="51" t="s">
        <v>2</v>
      </c>
      <c r="C82" s="93"/>
      <c r="D82" s="48">
        <v>20</v>
      </c>
      <c r="E82" s="27"/>
      <c r="F82" s="27"/>
    </row>
    <row r="83" spans="1:6">
      <c r="A83" s="36"/>
      <c r="B83" s="51" t="s">
        <v>3</v>
      </c>
      <c r="C83" s="94"/>
      <c r="D83" s="48">
        <v>10</v>
      </c>
      <c r="E83" s="27"/>
      <c r="F83" s="27"/>
    </row>
    <row r="84" spans="1:6">
      <c r="A84" s="36"/>
      <c r="B84" s="51" t="s">
        <v>4</v>
      </c>
      <c r="C84" s="94"/>
      <c r="D84" s="48">
        <v>10</v>
      </c>
      <c r="E84" s="27"/>
      <c r="F84" s="27"/>
    </row>
    <row r="85" spans="1:6">
      <c r="A85" s="36"/>
      <c r="B85" s="51" t="s">
        <v>6</v>
      </c>
      <c r="C85" s="94"/>
      <c r="D85" s="48">
        <v>10</v>
      </c>
      <c r="E85" s="27"/>
      <c r="F85" s="27"/>
    </row>
    <row r="86" spans="1:6">
      <c r="A86" s="36"/>
      <c r="B86" s="51" t="s">
        <v>10</v>
      </c>
      <c r="C86" s="94"/>
      <c r="D86" s="48">
        <v>10</v>
      </c>
      <c r="E86" s="27"/>
      <c r="F86" s="27"/>
    </row>
    <row r="87" spans="1:6">
      <c r="A87" s="36"/>
      <c r="B87" s="51" t="s">
        <v>12</v>
      </c>
      <c r="C87" s="94"/>
      <c r="D87" s="48">
        <v>10</v>
      </c>
      <c r="E87" s="27"/>
      <c r="F87" s="27"/>
    </row>
    <row r="88" spans="1:6">
      <c r="A88" s="36"/>
      <c r="B88" s="52" t="s">
        <v>13</v>
      </c>
      <c r="C88" s="95"/>
      <c r="D88" s="48">
        <v>10</v>
      </c>
      <c r="E88" s="27"/>
      <c r="F88" s="27"/>
    </row>
    <row r="89" spans="1:6">
      <c r="A89" s="36"/>
      <c r="B89" s="42"/>
      <c r="C89" s="91"/>
      <c r="D89" s="27"/>
      <c r="E89" s="27"/>
      <c r="F89" s="27"/>
    </row>
    <row r="90" spans="1:6" ht="92.25" customHeight="1">
      <c r="A90" s="21" t="s">
        <v>31</v>
      </c>
      <c r="B90" s="5" t="s">
        <v>30</v>
      </c>
      <c r="C90" s="96" t="s">
        <v>54</v>
      </c>
      <c r="D90" s="71">
        <f>SUM(D91:D98)</f>
        <v>470</v>
      </c>
      <c r="E90" s="25">
        <f>SUM(E91:E98)</f>
        <v>0</v>
      </c>
      <c r="F90" s="25">
        <f>SUM(F91:F98)</f>
        <v>0</v>
      </c>
    </row>
    <row r="91" spans="1:6">
      <c r="A91" s="19"/>
      <c r="B91" s="12" t="s">
        <v>3</v>
      </c>
      <c r="C91" s="85"/>
      <c r="D91" s="60">
        <v>180</v>
      </c>
      <c r="E91" s="24"/>
      <c r="F91" s="24"/>
    </row>
    <row r="92" spans="1:6">
      <c r="A92" s="19"/>
      <c r="B92" s="12" t="s">
        <v>4</v>
      </c>
      <c r="C92" s="85"/>
      <c r="D92" s="60">
        <v>35</v>
      </c>
      <c r="E92" s="24"/>
      <c r="F92" s="24"/>
    </row>
    <row r="93" spans="1:6">
      <c r="A93" s="19"/>
      <c r="B93" s="12" t="s">
        <v>5</v>
      </c>
      <c r="C93" s="85"/>
      <c r="D93" s="60">
        <v>30</v>
      </c>
      <c r="E93" s="24"/>
      <c r="F93" s="24"/>
    </row>
    <row r="94" spans="1:6">
      <c r="A94" s="19"/>
      <c r="B94" s="12" t="s">
        <v>6</v>
      </c>
      <c r="C94" s="85"/>
      <c r="D94" s="60">
        <v>30</v>
      </c>
      <c r="E94" s="24"/>
      <c r="F94" s="24"/>
    </row>
    <row r="95" spans="1:6">
      <c r="A95" s="19"/>
      <c r="B95" s="12" t="s">
        <v>10</v>
      </c>
      <c r="C95" s="85"/>
      <c r="D95" s="60">
        <v>70</v>
      </c>
      <c r="E95" s="24"/>
      <c r="F95" s="24"/>
    </row>
    <row r="96" spans="1:6">
      <c r="A96" s="19"/>
      <c r="B96" s="12" t="s">
        <v>11</v>
      </c>
      <c r="C96" s="85"/>
      <c r="D96" s="60">
        <v>35</v>
      </c>
      <c r="E96" s="24"/>
      <c r="F96" s="24"/>
    </row>
    <row r="97" spans="1:6">
      <c r="A97" s="19"/>
      <c r="B97" s="12" t="s">
        <v>12</v>
      </c>
      <c r="C97" s="85"/>
      <c r="D97" s="60">
        <v>55</v>
      </c>
      <c r="E97" s="24"/>
      <c r="F97" s="24"/>
    </row>
    <row r="98" spans="1:6">
      <c r="A98" s="19"/>
      <c r="B98" s="12" t="s">
        <v>13</v>
      </c>
      <c r="C98" s="85"/>
      <c r="D98" s="43">
        <v>35</v>
      </c>
      <c r="E98" s="33"/>
      <c r="F98" s="33"/>
    </row>
    <row r="99" spans="1:6">
      <c r="A99" s="36"/>
      <c r="B99" s="12"/>
      <c r="C99" s="85"/>
      <c r="D99" s="68"/>
      <c r="E99" s="27"/>
      <c r="F99" s="27"/>
    </row>
    <row r="100" spans="1:6" ht="99" customHeight="1">
      <c r="A100" s="21" t="s">
        <v>41</v>
      </c>
      <c r="B100" s="5" t="s">
        <v>34</v>
      </c>
      <c r="C100" s="96" t="s">
        <v>55</v>
      </c>
      <c r="D100" s="71">
        <f>SUM(D101:D109)</f>
        <v>13340</v>
      </c>
      <c r="E100" s="25">
        <f t="shared" ref="E100:F100" si="12">SUM(E101:E109)</f>
        <v>5900</v>
      </c>
      <c r="F100" s="25">
        <f t="shared" si="12"/>
        <v>5900</v>
      </c>
    </row>
    <row r="101" spans="1:6">
      <c r="A101" s="36"/>
      <c r="B101" s="17" t="s">
        <v>2</v>
      </c>
      <c r="C101" s="83"/>
      <c r="D101" s="62">
        <v>5800</v>
      </c>
      <c r="E101" s="59">
        <v>5900</v>
      </c>
      <c r="F101" s="29">
        <v>5900</v>
      </c>
    </row>
    <row r="102" spans="1:6">
      <c r="A102" s="36"/>
      <c r="B102" s="12" t="s">
        <v>4</v>
      </c>
      <c r="C102" s="81"/>
      <c r="D102" s="13">
        <v>738</v>
      </c>
      <c r="E102" s="60"/>
      <c r="F102" s="24"/>
    </row>
    <row r="103" spans="1:6">
      <c r="A103" s="36"/>
      <c r="B103" s="12" t="s">
        <v>5</v>
      </c>
      <c r="C103" s="81"/>
      <c r="D103" s="13">
        <v>468</v>
      </c>
      <c r="E103" s="60"/>
      <c r="F103" s="24"/>
    </row>
    <row r="104" spans="1:6">
      <c r="A104" s="36"/>
      <c r="B104" s="12" t="s">
        <v>6</v>
      </c>
      <c r="C104" s="81"/>
      <c r="D104" s="13">
        <v>794</v>
      </c>
      <c r="E104" s="60"/>
      <c r="F104" s="24"/>
    </row>
    <row r="105" spans="1:6">
      <c r="A105" s="36"/>
      <c r="B105" s="12" t="s">
        <v>8</v>
      </c>
      <c r="C105" s="81"/>
      <c r="D105" s="13">
        <v>1296</v>
      </c>
      <c r="E105" s="60"/>
      <c r="F105" s="24"/>
    </row>
    <row r="106" spans="1:6">
      <c r="A106" s="36"/>
      <c r="B106" s="12" t="s">
        <v>9</v>
      </c>
      <c r="C106" s="81"/>
      <c r="D106" s="13">
        <v>1790</v>
      </c>
      <c r="E106" s="60"/>
      <c r="F106" s="24"/>
    </row>
    <row r="107" spans="1:6">
      <c r="A107" s="36"/>
      <c r="B107" s="12" t="s">
        <v>10</v>
      </c>
      <c r="C107" s="81"/>
      <c r="D107" s="13">
        <v>680</v>
      </c>
      <c r="E107" s="60"/>
      <c r="F107" s="24"/>
    </row>
    <row r="108" spans="1:6">
      <c r="A108" s="36"/>
      <c r="B108" s="12" t="s">
        <v>12</v>
      </c>
      <c r="C108" s="81"/>
      <c r="D108" s="13">
        <v>897</v>
      </c>
      <c r="E108" s="60"/>
      <c r="F108" s="24"/>
    </row>
    <row r="109" spans="1:6">
      <c r="A109" s="36"/>
      <c r="B109" s="12" t="s">
        <v>13</v>
      </c>
      <c r="C109" s="81"/>
      <c r="D109" s="13">
        <v>877</v>
      </c>
      <c r="E109" s="60"/>
      <c r="F109" s="24"/>
    </row>
    <row r="110" spans="1:6">
      <c r="A110" s="36"/>
      <c r="B110" s="12"/>
      <c r="C110" s="85"/>
      <c r="D110" s="61"/>
      <c r="E110" s="33"/>
      <c r="F110" s="33"/>
    </row>
    <row r="111" spans="1:6" ht="25.5">
      <c r="A111" s="21" t="s">
        <v>37</v>
      </c>
      <c r="B111" s="44" t="s">
        <v>33</v>
      </c>
      <c r="C111" s="96" t="s">
        <v>56</v>
      </c>
      <c r="D111" s="41">
        <f>SUM(D112:D123)</f>
        <v>6478.9393500000006</v>
      </c>
      <c r="E111" s="35">
        <f>SUM(E114:E123)</f>
        <v>0</v>
      </c>
      <c r="F111" s="35">
        <f>SUM(F114:F123)</f>
        <v>0</v>
      </c>
    </row>
    <row r="112" spans="1:6">
      <c r="A112" s="21"/>
      <c r="B112" s="56" t="s">
        <v>2</v>
      </c>
      <c r="C112" s="97"/>
      <c r="D112" s="43">
        <v>1604.35195</v>
      </c>
      <c r="E112" s="33"/>
      <c r="F112" s="33"/>
    </row>
    <row r="113" spans="1:6">
      <c r="A113" s="21"/>
      <c r="B113" s="56" t="s">
        <v>3</v>
      </c>
      <c r="C113" s="97"/>
      <c r="D113" s="43">
        <v>435.5</v>
      </c>
      <c r="E113" s="35"/>
      <c r="F113" s="35"/>
    </row>
    <row r="114" spans="1:6">
      <c r="A114" s="19"/>
      <c r="B114" s="12" t="s">
        <v>4</v>
      </c>
      <c r="C114" s="85"/>
      <c r="D114" s="69">
        <v>156.26900000000001</v>
      </c>
      <c r="E114" s="33"/>
      <c r="F114" s="33"/>
    </row>
    <row r="115" spans="1:6">
      <c r="A115" s="19"/>
      <c r="B115" s="12" t="s">
        <v>5</v>
      </c>
      <c r="C115" s="85"/>
      <c r="D115" s="69">
        <v>944.3</v>
      </c>
      <c r="E115" s="33"/>
      <c r="F115" s="33"/>
    </row>
    <row r="116" spans="1:6">
      <c r="A116" s="19"/>
      <c r="B116" s="12" t="s">
        <v>6</v>
      </c>
      <c r="C116" s="85"/>
      <c r="D116" s="69">
        <v>212</v>
      </c>
      <c r="E116" s="33"/>
      <c r="F116" s="33"/>
    </row>
    <row r="117" spans="1:6">
      <c r="A117" s="19"/>
      <c r="B117" s="12" t="s">
        <v>7</v>
      </c>
      <c r="C117" s="85"/>
      <c r="D117" s="69">
        <v>263.8</v>
      </c>
      <c r="E117" s="33"/>
      <c r="F117" s="33"/>
    </row>
    <row r="118" spans="1:6">
      <c r="A118" s="19"/>
      <c r="B118" s="12" t="s">
        <v>8</v>
      </c>
      <c r="C118" s="85"/>
      <c r="D118" s="69">
        <v>806.8</v>
      </c>
      <c r="E118" s="33"/>
      <c r="F118" s="33"/>
    </row>
    <row r="119" spans="1:6">
      <c r="A119" s="19"/>
      <c r="B119" s="12" t="s">
        <v>9</v>
      </c>
      <c r="C119" s="85"/>
      <c r="D119" s="69">
        <v>222.1</v>
      </c>
      <c r="E119" s="33"/>
      <c r="F119" s="33"/>
    </row>
    <row r="120" spans="1:6">
      <c r="A120" s="19"/>
      <c r="B120" s="12" t="s">
        <v>10</v>
      </c>
      <c r="C120" s="85"/>
      <c r="D120" s="69">
        <v>154</v>
      </c>
      <c r="E120" s="33"/>
      <c r="F120" s="33"/>
    </row>
    <row r="121" spans="1:6">
      <c r="A121" s="19"/>
      <c r="B121" s="12" t="s">
        <v>11</v>
      </c>
      <c r="C121" s="85"/>
      <c r="D121" s="69">
        <v>308.89999999999998</v>
      </c>
      <c r="E121" s="33"/>
      <c r="F121" s="33"/>
    </row>
    <row r="122" spans="1:6">
      <c r="A122" s="19"/>
      <c r="B122" s="12" t="s">
        <v>12</v>
      </c>
      <c r="C122" s="85"/>
      <c r="D122" s="69">
        <v>574.39840000000004</v>
      </c>
      <c r="E122" s="33"/>
      <c r="F122" s="33"/>
    </row>
    <row r="123" spans="1:6">
      <c r="A123" s="13"/>
      <c r="B123" s="12" t="s">
        <v>13</v>
      </c>
      <c r="C123" s="85"/>
      <c r="D123" s="70">
        <v>796.52</v>
      </c>
      <c r="E123" s="13"/>
      <c r="F123" s="45"/>
    </row>
    <row r="124" spans="1:6">
      <c r="A124" s="63"/>
      <c r="B124" s="12"/>
      <c r="C124" s="81"/>
      <c r="D124" s="63"/>
      <c r="E124" s="63"/>
      <c r="F124" s="64"/>
    </row>
    <row r="125" spans="1:6" ht="63.75">
      <c r="A125" s="21">
        <v>45812</v>
      </c>
      <c r="B125" s="5" t="s">
        <v>51</v>
      </c>
      <c r="C125" s="96" t="s">
        <v>66</v>
      </c>
      <c r="D125" s="64">
        <f>SUM(D126)</f>
        <v>100</v>
      </c>
      <c r="E125" s="63"/>
      <c r="F125" s="64"/>
    </row>
    <row r="126" spans="1:6">
      <c r="A126" s="63"/>
      <c r="B126" s="56" t="s">
        <v>3</v>
      </c>
      <c r="C126" s="98"/>
      <c r="D126" s="63">
        <v>100</v>
      </c>
      <c r="E126" s="63"/>
      <c r="F126" s="64"/>
    </row>
    <row r="127" spans="1:6">
      <c r="A127" s="63"/>
      <c r="B127" s="12"/>
      <c r="C127" s="81"/>
      <c r="D127" s="63"/>
      <c r="E127" s="63"/>
      <c r="F127" s="64"/>
    </row>
    <row r="128" spans="1:6">
      <c r="A128" s="46"/>
      <c r="B128" s="45" t="s">
        <v>1</v>
      </c>
      <c r="C128" s="99"/>
      <c r="D128" s="45">
        <f>SUM(D10+D23+D50+D77)</f>
        <v>393490.00935000001</v>
      </c>
      <c r="E128" s="45">
        <f>SUM(E10+E23+E50+E77)</f>
        <v>201717.64199999999</v>
      </c>
      <c r="F128" s="45">
        <f>SUM(F10+F23+F50+F77)</f>
        <v>210841.04200000002</v>
      </c>
    </row>
  </sheetData>
  <mergeCells count="10">
    <mergeCell ref="B1:F1"/>
    <mergeCell ref="B4:F4"/>
    <mergeCell ref="D8:F8"/>
    <mergeCell ref="B8:B9"/>
    <mergeCell ref="A8:A9"/>
    <mergeCell ref="A7:B7"/>
    <mergeCell ref="A5:F6"/>
    <mergeCell ref="B2:F2"/>
    <mergeCell ref="B3:F3"/>
    <mergeCell ref="C8:C9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sv</cp:lastModifiedBy>
  <cp:lastPrinted>2025-04-07T09:33:15Z</cp:lastPrinted>
  <dcterms:created xsi:type="dcterms:W3CDTF">2019-10-28T08:19:03Z</dcterms:created>
  <dcterms:modified xsi:type="dcterms:W3CDTF">2025-06-27T01:13:18Z</dcterms:modified>
</cp:coreProperties>
</file>