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Документы\2024 год\СЕССИИ\Решение 34-ой сессии о бюджете на 2024 год и плановый период от 26.12.2024\"/>
    </mc:Choice>
  </mc:AlternateContent>
  <bookViews>
    <workbookView xWindow="0" yWindow="0" windowWidth="19440" windowHeight="12300"/>
  </bookViews>
  <sheets>
    <sheet name="ИМБТ " sheetId="1" r:id="rId1"/>
  </sheets>
  <definedNames>
    <definedName name="_xlnm.Print_Area" localSheetId="0">'ИМБТ '!$A$1:$E$184</definedName>
  </definedNames>
  <calcPr calcId="152511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84" i="1" l="1"/>
  <c r="C181" i="1"/>
  <c r="C177" i="1"/>
  <c r="C135" i="1"/>
  <c r="C129" i="1"/>
  <c r="C131" i="1"/>
  <c r="C114" i="1"/>
  <c r="E88" i="1"/>
  <c r="E84" i="1" s="1"/>
  <c r="D88" i="1"/>
  <c r="C88" i="1"/>
  <c r="C128" i="1" l="1"/>
  <c r="C180" i="1"/>
  <c r="C82" i="1" l="1"/>
  <c r="C163" i="1" l="1"/>
  <c r="C97" i="1"/>
  <c r="C176" i="1" l="1"/>
  <c r="E116" i="1" l="1"/>
  <c r="D116" i="1"/>
  <c r="C116" i="1"/>
  <c r="E39" i="1" l="1"/>
  <c r="D39" i="1"/>
  <c r="C39" i="1"/>
  <c r="E149" i="1" l="1"/>
  <c r="D149" i="1"/>
  <c r="C149" i="1"/>
  <c r="E68" i="1"/>
  <c r="D68" i="1"/>
  <c r="C68" i="1"/>
  <c r="E163" i="1" l="1"/>
  <c r="D163" i="1"/>
  <c r="E90" i="1" l="1"/>
  <c r="D90" i="1"/>
  <c r="C90" i="1"/>
  <c r="E78" i="1"/>
  <c r="D78" i="1"/>
  <c r="C78" i="1"/>
  <c r="D173" i="1" l="1"/>
  <c r="E173" i="1"/>
  <c r="C173" i="1"/>
  <c r="C113" i="1" s="1"/>
  <c r="D110" i="1"/>
  <c r="E110" i="1"/>
  <c r="C110" i="1"/>
  <c r="C80" i="1" l="1"/>
  <c r="C73" i="1" l="1"/>
  <c r="D135" i="1" l="1"/>
  <c r="E135" i="1"/>
  <c r="C95" i="1" l="1"/>
  <c r="E114" i="1"/>
  <c r="E113" i="1" s="1"/>
  <c r="D114" i="1"/>
  <c r="D113" i="1" s="1"/>
  <c r="C72" i="1" l="1"/>
  <c r="E82" i="1" l="1"/>
  <c r="D82" i="1"/>
  <c r="E80" i="1" l="1"/>
  <c r="D80" i="1"/>
  <c r="C55" i="1" l="1"/>
  <c r="E85" i="1" l="1"/>
  <c r="D85" i="1"/>
  <c r="C85" i="1"/>
  <c r="C84" i="1" s="1"/>
  <c r="D76" i="1" l="1"/>
  <c r="D75" i="1" s="1"/>
  <c r="E76" i="1"/>
  <c r="E75" i="1" s="1"/>
  <c r="C76" i="1"/>
  <c r="C75" i="1" s="1"/>
  <c r="C54" i="1" s="1"/>
  <c r="E73" i="1" l="1"/>
  <c r="E72" i="1" s="1"/>
  <c r="D73" i="1"/>
  <c r="D72" i="1" s="1"/>
  <c r="E55" i="1" l="1"/>
  <c r="E54" i="1" s="1"/>
  <c r="D55" i="1"/>
  <c r="D54" i="1" s="1"/>
  <c r="E12" i="1"/>
  <c r="D12" i="1"/>
  <c r="C12" i="1"/>
  <c r="C11" i="1" s="1"/>
  <c r="C184" i="1" s="1"/>
  <c r="E25" i="1"/>
  <c r="E24" i="1" s="1"/>
  <c r="D25" i="1"/>
  <c r="D24" i="1" s="1"/>
  <c r="C25" i="1"/>
  <c r="C24" i="1" s="1"/>
  <c r="E11" i="1" l="1"/>
  <c r="D11" i="1"/>
  <c r="D184" i="1" l="1"/>
  <c r="E184" i="1"/>
</calcChain>
</file>

<file path=xl/sharedStrings.xml><?xml version="1.0" encoding="utf-8"?>
<sst xmlns="http://schemas.openxmlformats.org/spreadsheetml/2006/main" count="192" uniqueCount="81">
  <si>
    <t>№ п/п</t>
  </si>
  <si>
    <t>Итого</t>
  </si>
  <si>
    <t>г.Барабинск</t>
  </si>
  <si>
    <t>Зюзинский</t>
  </si>
  <si>
    <t>Козловский</t>
  </si>
  <si>
    <t>Межозерный</t>
  </si>
  <si>
    <t>Новониколаевский</t>
  </si>
  <si>
    <t>Новоспасский</t>
  </si>
  <si>
    <t>Новочановский</t>
  </si>
  <si>
    <t>Новоярковский</t>
  </si>
  <si>
    <t>Таскаевский</t>
  </si>
  <si>
    <t>Устьянцевский</t>
  </si>
  <si>
    <t>Шубинский</t>
  </si>
  <si>
    <t>Щербаковский</t>
  </si>
  <si>
    <t xml:space="preserve">Субвенция на осуществление отдельных  государственных полномочий    по решению вопросов в сфере административных нарушений </t>
  </si>
  <si>
    <t xml:space="preserve"> тыс. руб.</t>
  </si>
  <si>
    <t>Сумма</t>
  </si>
  <si>
    <t>2024 год</t>
  </si>
  <si>
    <t>Наименование межбюджетного трансферта</t>
  </si>
  <si>
    <t>2025 год</t>
  </si>
  <si>
    <t>Реализация мероприятий ликвидации несанкционированных свалок</t>
  </si>
  <si>
    <t>СУБВЕНЦИИ</t>
  </si>
  <si>
    <t>2.1</t>
  </si>
  <si>
    <t>СУБСИДИИ</t>
  </si>
  <si>
    <t>3.1</t>
  </si>
  <si>
    <t>ДОТАЦИИ</t>
  </si>
  <si>
    <t>1.1</t>
  </si>
  <si>
    <t>Дотация на выравнивание бюджетной обеспеченности</t>
  </si>
  <si>
    <t>ИНЫЕ МЕЖБЮДЖЕТНЫЕ ТРАНСФЕРТЫ</t>
  </si>
  <si>
    <t>4.1</t>
  </si>
  <si>
    <t>4.2</t>
  </si>
  <si>
    <t>4.3</t>
  </si>
  <si>
    <t>Приложение  8</t>
  </si>
  <si>
    <t>4.5</t>
  </si>
  <si>
    <t>4.6</t>
  </si>
  <si>
    <t>3.2</t>
  </si>
  <si>
    <t>3.3</t>
  </si>
  <si>
    <t>3.4</t>
  </si>
  <si>
    <t>3.5</t>
  </si>
  <si>
    <t>4.4</t>
  </si>
  <si>
    <t>3.6</t>
  </si>
  <si>
    <t>строительство и реконструкция объектов централизованных систем водоотведения</t>
  </si>
  <si>
    <t>2026 год</t>
  </si>
  <si>
    <t>2</t>
  </si>
  <si>
    <t>2.2</t>
  </si>
  <si>
    <t>4.7</t>
  </si>
  <si>
    <t>Субвенция на осуществление первичного воинского учета на территориях , где отсутствуют военные комиссариаты</t>
  </si>
  <si>
    <t>Субсидии на реализацию мероприятий муниципальной программы Барабинского района  Новосибирской области " Развитие жилищно-коммунального хозяйства  Барабинского района  Новосибирской области на 2021-2026 годы" в т.ч</t>
  </si>
  <si>
    <t>Субсидии на реализацию мероприятий  муниципальной программы  Барабинского района Новосибирской области  " Развитие культуры Барабинского района на 2021-2026 годы" в т.ч</t>
  </si>
  <si>
    <t>Иные межбюджетные трансферта на реализацию мероприятий муниципальной программы Барабинского района Новосибирской области "Охрана окружающей среды в Барабинском районе Новосибирской областина 2021-2026 годы"</t>
  </si>
  <si>
    <t xml:space="preserve">Межбюджетные трансферты, предоставляемые из бюджета Барабинского района Новосибирской области в бюджеты поселений Барабинского района Новосибирской области на 2024  год и плановый период 2025 и 2026 годов </t>
  </si>
  <si>
    <t>4.8</t>
  </si>
  <si>
    <t>Барабинск</t>
  </si>
  <si>
    <t>О внесении изменений в решение 27-ой сессии Совета депутатов Барабинского района Новосибирской области четвертого созыва от 21.12.2023 г № 240 " О бюджете Барабинского района Новосибирской области на 2024 год и плановый период 2025 и 2026 годов"</t>
  </si>
  <si>
    <t>4,9</t>
  </si>
  <si>
    <t xml:space="preserve"> Иные межбюджетные трансферты на реализацию мероприятий муниципальной программы по оценке недвижимости, призание прав и регулирование  отношений по муниципальной собственности</t>
  </si>
  <si>
    <t>Субсидии по обеспечению сбалансированности местных бюджетов муниципальной программы Барабинского района  Новосибирской области " Управление муниципальными финансами Барабинского района на 2022-2027 годы"   ( 1403,1600070510,520)</t>
  </si>
  <si>
    <t>Субсидии  на реализацию мероприятий подпрограммы   "Развитие автомобильных дорог местного значения" муниципальной программы Барабинского района Новосибирской области  "Развитие дорожной инфраструктуры в Барабинском районе Новосибирской области на 2021-2026 годы "  ( 0409,1510070760,520)</t>
  </si>
  <si>
    <t>Субсидии на реализацию мероприятий муниципальной программы Барабинского района Новосибирской области "Охрана окружающей среды в Барабинском районе Новосибирской областина 2021-2026 годы" ( 0603,060G152420,520)</t>
  </si>
  <si>
    <t>организация бесперебойной работы объектов жизнедеятельности  ( 0502,0520070600,520)</t>
  </si>
  <si>
    <t xml:space="preserve"> строительство и реконструкцию (модернизацию) объектов питьевого водоснабжения ( 0502,052F552432,520)</t>
  </si>
  <si>
    <t>организация функционирования систем жизнеобеспечения объектов ЖКХ ( 0502,05200704900,520)</t>
  </si>
  <si>
    <t>Комплектование книжных фондов ( 0801,0800070770,520)</t>
  </si>
  <si>
    <t>Государственная поддержка отасли культуры                            ( 0801,08000L5190,520)</t>
  </si>
  <si>
    <t>Реализация мероприятий по обеспечению развития и укрепления материально-технической базы муниципальных домов культуры  ( 0801,08000L4670,520)</t>
  </si>
  <si>
    <t>Реализация мероприятий по капитальному ремонту учреждений культуры ( 0801,0800070660,520)</t>
  </si>
  <si>
    <t>Увеличение заработной платы  работникам учреждений культуры ( 1403, 0800070510,520)</t>
  </si>
  <si>
    <t>укрепление, , приведение в нормативное состояние и развитие спортивной инфраструктуры                                                                 ( 1102,1100070740,520)</t>
  </si>
  <si>
    <t xml:space="preserve">Субсидии на реализацию мероприятий муниципальной программы Барабинского района Новосибирской области  "Развитие физической культуры и спорта в Барабинском районе Новосибирской области на 2021-2026 годы"                   </t>
  </si>
  <si>
    <t>Иные межбюджетные трансферты на реализацию мероприятий муниципальной программы Барабинского района Новосибирской области "Профилактика правонарушений, экстремизма и терроризма на территории Барабинского района Новосибирской области на 2024-2029 годы" ( 0113,200001690,540)</t>
  </si>
  <si>
    <t>Иные межбюджетные трансферты на реализацию мероприятий муниципальной программы Барабинского района Новосибирской области "Комплексные меры профилактики наркомании в Барабинском районе Новосибирской области на 2024-2029  годы"                                                     ( 0113,2300001150,540)</t>
  </si>
  <si>
    <t>Реализация природоохранных  мероприятий                             ( 0603,0600006100,540)</t>
  </si>
  <si>
    <t>Реализация природоохранных  мероприятий                             ( 0605,0600006100,540)</t>
  </si>
  <si>
    <t>Иные межбюджетные трансферты на реализацию мероприятий  муниципальной программы Барабинского района  Новосибирской области " Обеспечение безопасности жизнедеятельности населения Барабинского района Новосибирской области  на 2021-2026 годы "                ( 0310,0300003100,540)</t>
  </si>
  <si>
    <t>Иные межбюджетные трансферты на реализацию мероприятий подпрограммы   "Развитие автомобильных дорог местного значения" муниципальной программы Барабинского района Новосибирской области  "Развитие дорожной инфраструктуры в Барабинском районе Новосибирской области на 2021-2026 годы "                                                         ( 0409,1510004160,540)</t>
  </si>
  <si>
    <t xml:space="preserve">Иные межбюджетные трансферты на реализацию мероприятий  муниципальной программы  Барабинского района Новосибирской области  " Развитие культуры Барабинского района на 2021-2026 годы" </t>
  </si>
  <si>
    <t>Иные межбюджетные трансферты    ( непрограммные расходы бюджета ЦСР 9900014030)</t>
  </si>
  <si>
    <t>Социально- значимые проекты  ( 0801,080008160,540)</t>
  </si>
  <si>
    <t>Реализация мероприятий по оценке недвижимости, призание прав и регулирование  отношений по муниципальной собственности ( 0113,0100001630,540)</t>
  </si>
  <si>
    <t>Иные межбюджетные трансферты    ( непрограммные расходы бюджета ЦСР 9900006100)</t>
  </si>
  <si>
    <t>к   решению 34 сессии Совета депутатов Барабинского района Новосибирской области четвертого созыва  от 26.12.2024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</si>
</sst>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"/>
    <numFmt numFmtId="165" formatCode="#,##0.00;[Red]\-#,##0.00;0.00"/>
    <numFmt numFmtId="166" formatCode="000;[Red]\-000;&quot;&quot;"/>
    <numFmt numFmtId="167" formatCode="#,##0.00000"/>
  </numFmts>
  <fonts count="12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Arial Cyr"/>
      <charset val="204"/>
    </font>
    <font>
      <b/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 Cyr"/>
      <charset val="204"/>
    </font>
    <font>
      <sz val="10"/>
      <name val="Arial"/>
      <charset val="204"/>
    </font>
    <font>
      <sz val="10"/>
      <name val="Times New Roman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4">
    <xf numFmtId="0" fontId="0" fillId="0" borderId="0"/>
    <xf numFmtId="0" fontId="1" fillId="0" borderId="0"/>
    <xf numFmtId="0" fontId="3" fillId="0" borderId="0"/>
    <xf numFmtId="0" fontId="10" fillId="0" borderId="0"/>
  </cellStyleXfs>
  <cellXfs count="128">
    <xf numFmtId="0" fontId="0" fillId="0" borderId="0" xfId="0"/>
    <xf numFmtId="0" fontId="2" fillId="0" borderId="0" xfId="0" applyFont="1" applyAlignment="1">
      <alignment horizontal="center" vertical="justify"/>
    </xf>
    <xf numFmtId="0" fontId="2" fillId="0" borderId="0" xfId="0" applyFont="1"/>
    <xf numFmtId="0" fontId="2" fillId="0" borderId="0" xfId="0" applyFont="1" applyAlignment="1">
      <alignment horizontal="right"/>
    </xf>
    <xf numFmtId="0" fontId="0" fillId="0" borderId="0" xfId="0" applyFont="1"/>
    <xf numFmtId="0" fontId="4" fillId="0" borderId="0" xfId="0" applyFont="1"/>
    <xf numFmtId="0" fontId="1" fillId="0" borderId="3" xfId="1" applyNumberFormat="1" applyFont="1" applyFill="1" applyBorder="1" applyAlignment="1" applyProtection="1">
      <alignment horizontal="center" vertical="center" wrapText="1"/>
      <protection hidden="1"/>
    </xf>
    <xf numFmtId="164" fontId="5" fillId="0" borderId="3" xfId="1" applyNumberFormat="1" applyFont="1" applyFill="1" applyBorder="1" applyAlignment="1" applyProtection="1">
      <alignment horizontal="left" vertical="center" wrapText="1"/>
      <protection hidden="1"/>
    </xf>
    <xf numFmtId="164" fontId="1" fillId="0" borderId="6" xfId="1" applyNumberFormat="1" applyFont="1" applyFill="1" applyBorder="1" applyAlignment="1" applyProtection="1">
      <alignment horizontal="left" vertical="center" wrapText="1"/>
      <protection hidden="1"/>
    </xf>
    <xf numFmtId="164" fontId="5" fillId="3" borderId="6" xfId="0" applyNumberFormat="1" applyFont="1" applyFill="1" applyBorder="1" applyAlignment="1">
      <alignment wrapText="1"/>
    </xf>
    <xf numFmtId="164" fontId="5" fillId="3" borderId="3" xfId="1" applyNumberFormat="1" applyFont="1" applyFill="1" applyBorder="1" applyAlignment="1" applyProtection="1">
      <alignment vertical="center" wrapText="1"/>
      <protection hidden="1"/>
    </xf>
    <xf numFmtId="164" fontId="5" fillId="0" borderId="3" xfId="0" applyNumberFormat="1" applyFont="1" applyBorder="1" applyAlignment="1">
      <alignment horizontal="left" vertical="center"/>
    </xf>
    <xf numFmtId="164" fontId="5" fillId="0" borderId="3" xfId="0" applyNumberFormat="1" applyFont="1" applyFill="1" applyBorder="1" applyAlignment="1">
      <alignment horizontal="left" vertical="center" wrapText="1"/>
    </xf>
    <xf numFmtId="164" fontId="5" fillId="0" borderId="3" xfId="0" applyNumberFormat="1" applyFont="1" applyBorder="1" applyAlignment="1">
      <alignment horizontal="right" vertical="center"/>
    </xf>
    <xf numFmtId="164" fontId="1" fillId="0" borderId="3" xfId="0" applyNumberFormat="1" applyFont="1" applyBorder="1" applyAlignment="1">
      <alignment horizontal="left" vertical="justify"/>
    </xf>
    <xf numFmtId="164" fontId="1" fillId="2" borderId="6" xfId="0" applyNumberFormat="1" applyFont="1" applyFill="1" applyBorder="1" applyAlignment="1">
      <alignment wrapText="1"/>
    </xf>
    <xf numFmtId="164" fontId="1" fillId="0" borderId="3" xfId="0" applyNumberFormat="1" applyFont="1" applyBorder="1"/>
    <xf numFmtId="164" fontId="5" fillId="3" borderId="3" xfId="0" applyNumberFormat="1" applyFont="1" applyFill="1" applyBorder="1"/>
    <xf numFmtId="164" fontId="5" fillId="0" borderId="3" xfId="0" applyNumberFormat="1" applyFont="1" applyFill="1" applyBorder="1" applyAlignment="1">
      <alignment vertical="center" wrapText="1"/>
    </xf>
    <xf numFmtId="164" fontId="1" fillId="0" borderId="6" xfId="0" applyNumberFormat="1" applyFont="1" applyFill="1" applyBorder="1" applyAlignment="1">
      <alignment wrapText="1"/>
    </xf>
    <xf numFmtId="164" fontId="1" fillId="0" borderId="3" xfId="0" applyNumberFormat="1" applyFont="1" applyBorder="1" applyAlignment="1">
      <alignment horizontal="center" vertical="center"/>
    </xf>
    <xf numFmtId="164" fontId="5" fillId="3" borderId="3" xfId="0" applyNumberFormat="1" applyFont="1" applyFill="1" applyBorder="1" applyAlignment="1">
      <alignment wrapText="1"/>
    </xf>
    <xf numFmtId="164" fontId="5" fillId="0" borderId="6" xfId="0" applyNumberFormat="1" applyFont="1" applyBorder="1" applyAlignment="1">
      <alignment horizontal="center" vertical="center"/>
    </xf>
    <xf numFmtId="164" fontId="5" fillId="0" borderId="10" xfId="1" applyNumberFormat="1" applyFont="1" applyFill="1" applyBorder="1" applyAlignment="1" applyProtection="1">
      <alignment horizontal="justify" vertical="center"/>
      <protection hidden="1"/>
    </xf>
    <xf numFmtId="164" fontId="6" fillId="0" borderId="5" xfId="0" applyNumberFormat="1" applyFont="1" applyBorder="1" applyAlignment="1">
      <alignment horizontal="right" vertical="center" wrapText="1"/>
    </xf>
    <xf numFmtId="164" fontId="7" fillId="0" borderId="4" xfId="0" applyNumberFormat="1" applyFont="1" applyBorder="1" applyAlignment="1">
      <alignment horizontal="right" vertical="top" wrapText="1"/>
    </xf>
    <xf numFmtId="164" fontId="5" fillId="0" borderId="3" xfId="1" applyNumberFormat="1" applyFont="1" applyFill="1" applyBorder="1" applyAlignment="1" applyProtection="1">
      <alignment horizontal="right" vertical="center" wrapText="1"/>
      <protection hidden="1"/>
    </xf>
    <xf numFmtId="164" fontId="7" fillId="0" borderId="3" xfId="0" applyNumberFormat="1" applyFont="1" applyBorder="1" applyAlignment="1">
      <alignment horizontal="right" vertical="top" wrapText="1"/>
    </xf>
    <xf numFmtId="164" fontId="5" fillId="0" borderId="0" xfId="2" applyNumberFormat="1" applyFont="1" applyFill="1" applyAlignment="1" applyProtection="1">
      <alignment horizontal="left" vertical="center" wrapText="1"/>
      <protection hidden="1"/>
    </xf>
    <xf numFmtId="164" fontId="5" fillId="0" borderId="3" xfId="2" applyNumberFormat="1" applyFont="1" applyFill="1" applyBorder="1" applyAlignment="1" applyProtection="1">
      <alignment horizontal="justify" vertical="top"/>
      <protection hidden="1"/>
    </xf>
    <xf numFmtId="164" fontId="6" fillId="0" borderId="3" xfId="0" applyNumberFormat="1" applyFont="1" applyBorder="1" applyAlignment="1">
      <alignment horizontal="right" vertical="top" wrapText="1"/>
    </xf>
    <xf numFmtId="164" fontId="1" fillId="2" borderId="10" xfId="0" applyNumberFormat="1" applyFont="1" applyFill="1" applyBorder="1" applyAlignment="1">
      <alignment wrapText="1"/>
    </xf>
    <xf numFmtId="164" fontId="7" fillId="0" borderId="5" xfId="0" applyNumberFormat="1" applyFont="1" applyBorder="1" applyAlignment="1">
      <alignment horizontal="right" vertical="top" wrapText="1"/>
    </xf>
    <xf numFmtId="164" fontId="5" fillId="0" borderId="12" xfId="2" applyNumberFormat="1" applyFont="1" applyFill="1" applyBorder="1" applyAlignment="1" applyProtection="1">
      <alignment horizontal="left" vertical="center" wrapText="1"/>
      <protection hidden="1"/>
    </xf>
    <xf numFmtId="164" fontId="5" fillId="0" borderId="3" xfId="0" applyNumberFormat="1" applyFont="1" applyBorder="1" applyAlignment="1">
      <alignment horizontal="center" vertical="center"/>
    </xf>
    <xf numFmtId="164" fontId="5" fillId="0" borderId="3" xfId="2" applyNumberFormat="1" applyFont="1" applyFill="1" applyBorder="1" applyAlignment="1" applyProtection="1">
      <alignment horizontal="left" wrapText="1"/>
      <protection hidden="1"/>
    </xf>
    <xf numFmtId="164" fontId="5" fillId="0" borderId="3" xfId="0" applyNumberFormat="1" applyFont="1" applyBorder="1" applyAlignment="1">
      <alignment horizontal="left" vertical="top" wrapText="1"/>
    </xf>
    <xf numFmtId="164" fontId="1" fillId="0" borderId="2" xfId="0" applyNumberFormat="1" applyFont="1" applyBorder="1" applyAlignment="1">
      <alignment horizontal="center" vertical="center"/>
    </xf>
    <xf numFmtId="164" fontId="1" fillId="2" borderId="12" xfId="0" applyNumberFormat="1" applyFont="1" applyFill="1" applyBorder="1" applyAlignment="1">
      <alignment wrapText="1"/>
    </xf>
    <xf numFmtId="164" fontId="7" fillId="0" borderId="9" xfId="0" applyNumberFormat="1" applyFont="1" applyBorder="1" applyAlignment="1">
      <alignment horizontal="right" vertical="top" wrapText="1"/>
    </xf>
    <xf numFmtId="164" fontId="1" fillId="2" borderId="3" xfId="0" applyNumberFormat="1" applyFont="1" applyFill="1" applyBorder="1" applyAlignment="1">
      <alignment wrapText="1"/>
    </xf>
    <xf numFmtId="164" fontId="5" fillId="0" borderId="3" xfId="2" applyNumberFormat="1" applyFont="1" applyFill="1" applyBorder="1" applyAlignment="1" applyProtection="1">
      <protection hidden="1"/>
    </xf>
    <xf numFmtId="164" fontId="5" fillId="0" borderId="8" xfId="2" applyNumberFormat="1" applyFont="1" applyFill="1" applyBorder="1" applyAlignment="1" applyProtection="1">
      <alignment vertical="center" wrapText="1"/>
      <protection hidden="1"/>
    </xf>
    <xf numFmtId="164" fontId="1" fillId="0" borderId="3" xfId="2" applyNumberFormat="1" applyFont="1" applyFill="1" applyBorder="1" applyAlignment="1" applyProtection="1">
      <alignment vertical="center" wrapText="1"/>
      <protection hidden="1"/>
    </xf>
    <xf numFmtId="164" fontId="5" fillId="2" borderId="7" xfId="0" applyNumberFormat="1" applyFont="1" applyFill="1" applyBorder="1" applyAlignment="1">
      <alignment wrapText="1"/>
    </xf>
    <xf numFmtId="164" fontId="1" fillId="2" borderId="7" xfId="0" applyNumberFormat="1" applyFont="1" applyFill="1" applyBorder="1" applyAlignment="1">
      <alignment wrapText="1"/>
    </xf>
    <xf numFmtId="164" fontId="5" fillId="2" borderId="10" xfId="0" applyNumberFormat="1" applyFont="1" applyFill="1" applyBorder="1" applyAlignment="1">
      <alignment wrapText="1"/>
    </xf>
    <xf numFmtId="164" fontId="1" fillId="0" borderId="6" xfId="0" applyNumberFormat="1" applyFont="1" applyBorder="1" applyAlignment="1">
      <alignment horizontal="center" vertical="center"/>
    </xf>
    <xf numFmtId="164" fontId="5" fillId="2" borderId="10" xfId="0" applyNumberFormat="1" applyFont="1" applyFill="1" applyBorder="1" applyAlignment="1">
      <alignment vertical="top" wrapText="1"/>
    </xf>
    <xf numFmtId="164" fontId="1" fillId="2" borderId="10" xfId="0" applyNumberFormat="1" applyFont="1" applyFill="1" applyBorder="1" applyAlignment="1">
      <alignment vertical="top" wrapText="1"/>
    </xf>
    <xf numFmtId="164" fontId="6" fillId="3" borderId="3" xfId="0" applyNumberFormat="1" applyFont="1" applyFill="1" applyBorder="1" applyAlignment="1">
      <alignment horizontal="right" vertical="top" wrapText="1"/>
    </xf>
    <xf numFmtId="164" fontId="6" fillId="0" borderId="17" xfId="0" applyNumberFormat="1" applyFont="1" applyBorder="1" applyAlignment="1">
      <alignment horizontal="right" vertical="top" wrapText="1"/>
    </xf>
    <xf numFmtId="164" fontId="1" fillId="0" borderId="3" xfId="0" applyNumberFormat="1" applyFont="1" applyBorder="1" applyAlignment="1">
      <alignment horizontal="left" vertical="center" wrapText="1"/>
    </xf>
    <xf numFmtId="164" fontId="7" fillId="0" borderId="17" xfId="0" applyNumberFormat="1" applyFont="1" applyBorder="1" applyAlignment="1">
      <alignment horizontal="right" vertical="top" wrapText="1"/>
    </xf>
    <xf numFmtId="164" fontId="5" fillId="0" borderId="3" xfId="2" applyNumberFormat="1" applyFont="1" applyFill="1" applyBorder="1" applyAlignment="1" applyProtection="1">
      <alignment horizontal="left" vertical="center" wrapText="1"/>
      <protection hidden="1"/>
    </xf>
    <xf numFmtId="164" fontId="1" fillId="0" borderId="18" xfId="0" applyNumberFormat="1" applyFont="1" applyBorder="1" applyAlignment="1">
      <alignment horizontal="center" vertical="center"/>
    </xf>
    <xf numFmtId="164" fontId="5" fillId="0" borderId="2" xfId="2" applyNumberFormat="1" applyFont="1" applyFill="1" applyBorder="1" applyAlignment="1" applyProtection="1">
      <alignment horizontal="justify" vertical="top"/>
      <protection hidden="1"/>
    </xf>
    <xf numFmtId="164" fontId="1" fillId="0" borderId="3" xfId="2" applyNumberFormat="1" applyFont="1" applyFill="1" applyBorder="1" applyAlignment="1" applyProtection="1">
      <alignment horizontal="justify" vertical="top"/>
      <protection hidden="1"/>
    </xf>
    <xf numFmtId="164" fontId="5" fillId="2" borderId="6" xfId="0" applyNumberFormat="1" applyFont="1" applyFill="1" applyBorder="1" applyAlignment="1">
      <alignment vertical="center" wrapText="1"/>
    </xf>
    <xf numFmtId="164" fontId="5" fillId="0" borderId="3" xfId="0" applyNumberFormat="1" applyFont="1" applyBorder="1"/>
    <xf numFmtId="164" fontId="5" fillId="2" borderId="6" xfId="0" applyNumberFormat="1" applyFont="1" applyFill="1" applyBorder="1" applyAlignment="1">
      <alignment wrapText="1"/>
    </xf>
    <xf numFmtId="3" fontId="5" fillId="3" borderId="6" xfId="0" applyNumberFormat="1" applyFont="1" applyFill="1" applyBorder="1" applyAlignment="1">
      <alignment horizontal="center" vertical="center"/>
    </xf>
    <xf numFmtId="49" fontId="5" fillId="3" borderId="3" xfId="0" applyNumberFormat="1" applyFont="1" applyFill="1" applyBorder="1" applyAlignment="1">
      <alignment horizontal="left" vertical="center"/>
    </xf>
    <xf numFmtId="49" fontId="5" fillId="0" borderId="3" xfId="0" applyNumberFormat="1" applyFont="1" applyBorder="1" applyAlignment="1">
      <alignment horizontal="left" vertical="center"/>
    </xf>
    <xf numFmtId="0" fontId="1" fillId="2" borderId="6" xfId="0" applyNumberFormat="1" applyFont="1" applyFill="1" applyBorder="1" applyAlignment="1">
      <alignment wrapText="1"/>
    </xf>
    <xf numFmtId="0" fontId="1" fillId="4" borderId="6" xfId="0" applyNumberFormat="1" applyFont="1" applyFill="1" applyBorder="1" applyAlignment="1">
      <alignment wrapText="1"/>
    </xf>
    <xf numFmtId="164" fontId="5" fillId="0" borderId="18" xfId="0" applyNumberFormat="1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49" fontId="5" fillId="0" borderId="6" xfId="0" applyNumberFormat="1" applyFont="1" applyBorder="1" applyAlignment="1">
      <alignment horizontal="center" vertical="center"/>
    </xf>
    <xf numFmtId="49" fontId="1" fillId="0" borderId="18" xfId="0" applyNumberFormat="1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49" fontId="1" fillId="0" borderId="6" xfId="0" applyNumberFormat="1" applyFont="1" applyBorder="1" applyAlignment="1">
      <alignment horizontal="center" vertical="center"/>
    </xf>
    <xf numFmtId="49" fontId="1" fillId="0" borderId="3" xfId="0" applyNumberFormat="1" applyFont="1" applyBorder="1"/>
    <xf numFmtId="49" fontId="4" fillId="0" borderId="3" xfId="0" applyNumberFormat="1" applyFont="1" applyBorder="1"/>
    <xf numFmtId="164" fontId="5" fillId="0" borderId="3" xfId="0" applyNumberFormat="1" applyFont="1" applyBorder="1" applyAlignment="1">
      <alignment vertical="center"/>
    </xf>
    <xf numFmtId="164" fontId="1" fillId="0" borderId="6" xfId="0" applyNumberFormat="1" applyFont="1" applyBorder="1"/>
    <xf numFmtId="164" fontId="1" fillId="0" borderId="3" xfId="1" applyNumberFormat="1" applyFont="1" applyFill="1" applyBorder="1" applyAlignment="1" applyProtection="1">
      <alignment horizontal="right" vertical="center" wrapText="1"/>
      <protection hidden="1"/>
    </xf>
    <xf numFmtId="164" fontId="6" fillId="0" borderId="9" xfId="0" applyNumberFormat="1" applyFont="1" applyBorder="1" applyAlignment="1">
      <alignment horizontal="right" vertical="top" wrapText="1"/>
    </xf>
    <xf numFmtId="164" fontId="1" fillId="4" borderId="3" xfId="0" applyNumberFormat="1" applyFont="1" applyFill="1" applyBorder="1"/>
    <xf numFmtId="49" fontId="5" fillId="3" borderId="3" xfId="0" applyNumberFormat="1" applyFont="1" applyFill="1" applyBorder="1" applyAlignment="1">
      <alignment horizontal="center" vertical="center"/>
    </xf>
    <xf numFmtId="0" fontId="5" fillId="0" borderId="3" xfId="1" applyNumberFormat="1" applyFont="1" applyFill="1" applyBorder="1" applyAlignment="1" applyProtection="1">
      <alignment horizontal="justify" vertical="center"/>
      <protection hidden="1"/>
    </xf>
    <xf numFmtId="0" fontId="0" fillId="0" borderId="0" xfId="0" applyAlignment="1"/>
    <xf numFmtId="0" fontId="8" fillId="0" borderId="0" xfId="2" applyNumberFormat="1" applyFont="1" applyFill="1" applyAlignment="1" applyProtection="1">
      <alignment horizontal="justify" vertical="top"/>
      <protection hidden="1"/>
    </xf>
    <xf numFmtId="164" fontId="1" fillId="0" borderId="3" xfId="0" applyNumberFormat="1" applyFont="1" applyBorder="1" applyAlignment="1">
      <alignment horizontal="right" vertical="top" wrapText="1"/>
    </xf>
    <xf numFmtId="164" fontId="5" fillId="0" borderId="2" xfId="2" applyNumberFormat="1" applyFont="1" applyFill="1" applyBorder="1" applyAlignment="1" applyProtection="1">
      <alignment horizontal="right" vertical="center" wrapText="1"/>
      <protection hidden="1"/>
    </xf>
    <xf numFmtId="164" fontId="5" fillId="0" borderId="3" xfId="0" applyNumberFormat="1" applyFont="1" applyBorder="1" applyAlignment="1">
      <alignment horizontal="right" vertical="top" wrapText="1"/>
    </xf>
    <xf numFmtId="164" fontId="1" fillId="0" borderId="5" xfId="0" applyNumberFormat="1" applyFont="1" applyBorder="1" applyAlignment="1">
      <alignment horizontal="right" vertical="top" wrapText="1"/>
    </xf>
    <xf numFmtId="164" fontId="5" fillId="0" borderId="4" xfId="0" applyNumberFormat="1" applyFont="1" applyBorder="1" applyAlignment="1">
      <alignment horizontal="right" vertical="center" wrapText="1"/>
    </xf>
    <xf numFmtId="164" fontId="5" fillId="0" borderId="4" xfId="0" applyNumberFormat="1" applyFont="1" applyBorder="1" applyAlignment="1">
      <alignment horizontal="right" vertical="top" wrapText="1"/>
    </xf>
    <xf numFmtId="164" fontId="1" fillId="0" borderId="4" xfId="0" applyNumberFormat="1" applyFont="1" applyBorder="1" applyAlignment="1">
      <alignment horizontal="right" vertical="top" wrapText="1"/>
    </xf>
    <xf numFmtId="164" fontId="1" fillId="0" borderId="9" xfId="0" applyNumberFormat="1" applyFont="1" applyBorder="1" applyAlignment="1">
      <alignment horizontal="right" vertical="top" wrapText="1"/>
    </xf>
    <xf numFmtId="164" fontId="5" fillId="0" borderId="6" xfId="2" applyNumberFormat="1" applyFont="1" applyFill="1" applyBorder="1" applyAlignment="1" applyProtection="1">
      <alignment horizontal="right" vertical="center" wrapText="1"/>
      <protection hidden="1"/>
    </xf>
    <xf numFmtId="164" fontId="5" fillId="0" borderId="11" xfId="0" applyNumberFormat="1" applyFont="1" applyBorder="1" applyAlignment="1">
      <alignment horizontal="right" vertical="top" wrapText="1"/>
    </xf>
    <xf numFmtId="164" fontId="5" fillId="0" borderId="9" xfId="0" applyNumberFormat="1" applyFont="1" applyBorder="1" applyAlignment="1">
      <alignment horizontal="right" vertical="top" wrapText="1"/>
    </xf>
    <xf numFmtId="49" fontId="1" fillId="0" borderId="3" xfId="0" applyNumberFormat="1" applyFont="1" applyBorder="1" applyAlignment="1">
      <alignment horizontal="left" vertical="center"/>
    </xf>
    <xf numFmtId="0" fontId="5" fillId="2" borderId="10" xfId="0" applyNumberFormat="1" applyFont="1" applyFill="1" applyBorder="1" applyAlignment="1">
      <alignment wrapText="1"/>
    </xf>
    <xf numFmtId="0" fontId="1" fillId="0" borderId="10" xfId="0" applyNumberFormat="1" applyFont="1" applyFill="1" applyBorder="1" applyAlignment="1">
      <alignment wrapText="1"/>
    </xf>
    <xf numFmtId="0" fontId="1" fillId="2" borderId="10" xfId="0" applyNumberFormat="1" applyFont="1" applyFill="1" applyBorder="1" applyAlignment="1">
      <alignment wrapText="1"/>
    </xf>
    <xf numFmtId="164" fontId="1" fillId="2" borderId="6" xfId="0" applyNumberFormat="1" applyFont="1" applyFill="1" applyBorder="1" applyAlignment="1">
      <alignment vertical="center" wrapText="1"/>
    </xf>
    <xf numFmtId="164" fontId="5" fillId="0" borderId="2" xfId="0" applyNumberFormat="1" applyFont="1" applyBorder="1" applyAlignment="1">
      <alignment horizontal="right" vertical="top" wrapText="1"/>
    </xf>
    <xf numFmtId="164" fontId="5" fillId="0" borderId="6" xfId="0" applyNumberFormat="1" applyFont="1" applyBorder="1" applyAlignment="1">
      <alignment horizontal="right" vertical="top" wrapText="1"/>
    </xf>
    <xf numFmtId="165" fontId="11" fillId="0" borderId="3" xfId="3" applyNumberFormat="1" applyFont="1" applyFill="1" applyBorder="1" applyAlignment="1" applyProtection="1">
      <alignment horizontal="right"/>
      <protection hidden="1"/>
    </xf>
    <xf numFmtId="164" fontId="0" fillId="0" borderId="0" xfId="0" applyNumberFormat="1"/>
    <xf numFmtId="49" fontId="1" fillId="0" borderId="6" xfId="0" applyNumberFormat="1" applyFont="1" applyBorder="1" applyAlignment="1">
      <alignment horizontal="left" vertical="center"/>
    </xf>
    <xf numFmtId="166" fontId="5" fillId="0" borderId="19" xfId="3" applyNumberFormat="1" applyFont="1" applyFill="1" applyBorder="1" applyAlignment="1" applyProtection="1">
      <alignment wrapText="1"/>
      <protection hidden="1"/>
    </xf>
    <xf numFmtId="164" fontId="1" fillId="0" borderId="20" xfId="0" applyNumberFormat="1" applyFont="1" applyBorder="1" applyAlignment="1">
      <alignment horizontal="right" vertical="top" wrapText="1"/>
    </xf>
    <xf numFmtId="164" fontId="1" fillId="0" borderId="17" xfId="0" applyNumberFormat="1" applyFont="1" applyBorder="1" applyAlignment="1">
      <alignment horizontal="right" vertical="top" wrapText="1"/>
    </xf>
    <xf numFmtId="164" fontId="5" fillId="2" borderId="3" xfId="0" applyNumberFormat="1" applyFont="1" applyFill="1" applyBorder="1" applyAlignment="1">
      <alignment wrapText="1"/>
    </xf>
    <xf numFmtId="164" fontId="5" fillId="0" borderId="17" xfId="0" applyNumberFormat="1" applyFont="1" applyBorder="1" applyAlignment="1">
      <alignment horizontal="right" vertical="top" wrapText="1"/>
    </xf>
    <xf numFmtId="166" fontId="5" fillId="0" borderId="1" xfId="3" applyNumberFormat="1" applyFont="1" applyFill="1" applyBorder="1" applyAlignment="1" applyProtection="1">
      <alignment wrapText="1"/>
      <protection hidden="1"/>
    </xf>
    <xf numFmtId="167" fontId="5" fillId="0" borderId="3" xfId="0" applyNumberFormat="1" applyFont="1" applyBorder="1"/>
    <xf numFmtId="0" fontId="8" fillId="0" borderId="0" xfId="2" applyNumberFormat="1" applyFont="1" applyFill="1" applyAlignment="1" applyProtection="1">
      <alignment horizontal="left"/>
      <protection hidden="1"/>
    </xf>
    <xf numFmtId="0" fontId="0" fillId="0" borderId="0" xfId="0" applyAlignment="1"/>
    <xf numFmtId="0" fontId="8" fillId="0" borderId="0" xfId="2" applyNumberFormat="1" applyFont="1" applyFill="1" applyAlignment="1" applyProtection="1">
      <alignment horizontal="justify" vertical="top"/>
      <protection hidden="1"/>
    </xf>
    <xf numFmtId="0" fontId="1" fillId="0" borderId="0" xfId="2" applyNumberFormat="1" applyFont="1" applyFill="1" applyAlignment="1" applyProtection="1">
      <alignment horizontal="justify" vertical="top"/>
      <protection hidden="1"/>
    </xf>
    <xf numFmtId="0" fontId="9" fillId="0" borderId="0" xfId="0" applyFont="1" applyAlignment="1">
      <alignment horizontal="justify"/>
    </xf>
    <xf numFmtId="0" fontId="2" fillId="0" borderId="0" xfId="0" applyFont="1" applyFill="1" applyAlignment="1">
      <alignment horizontal="right" vertical="justify"/>
    </xf>
    <xf numFmtId="0" fontId="1" fillId="0" borderId="7" xfId="0" applyFont="1" applyBorder="1" applyAlignment="1">
      <alignment horizontal="center"/>
    </xf>
    <xf numFmtId="0" fontId="0" fillId="0" borderId="13" xfId="0" applyFont="1" applyBorder="1" applyAlignment="1">
      <alignment horizontal="center"/>
    </xf>
    <xf numFmtId="0" fontId="0" fillId="0" borderId="14" xfId="0" applyFont="1" applyBorder="1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0" fillId="0" borderId="6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justify"/>
    </xf>
    <xf numFmtId="0" fontId="0" fillId="0" borderId="16" xfId="0" applyFont="1" applyBorder="1" applyAlignment="1">
      <alignment horizontal="center" vertical="justify"/>
    </xf>
    <xf numFmtId="0" fontId="2" fillId="0" borderId="1" xfId="0" applyFont="1" applyBorder="1" applyAlignment="1">
      <alignment horizontal="center" vertical="justify"/>
    </xf>
    <xf numFmtId="0" fontId="2" fillId="0" borderId="0" xfId="0" applyFont="1" applyBorder="1" applyAlignment="1">
      <alignment horizontal="center" vertical="justify"/>
    </xf>
    <xf numFmtId="0" fontId="5" fillId="0" borderId="0" xfId="0" applyFont="1" applyBorder="1" applyAlignment="1">
      <alignment horizontal="center" vertical="justify" wrapText="1"/>
    </xf>
    <xf numFmtId="0" fontId="0" fillId="0" borderId="0" xfId="0" applyFont="1" applyAlignment="1">
      <alignment horizontal="center" vertical="justify" wrapText="1"/>
    </xf>
  </cellXfs>
  <cellStyles count="4">
    <cellStyle name="Обычный" xfId="0" builtinId="0"/>
    <cellStyle name="Обычный 2" xfId="1"/>
    <cellStyle name="Обычный 2 3" xfId="2"/>
    <cellStyle name="Обычный 3" xfId="3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93"/>
  <sheetViews>
    <sheetView tabSelected="1" topLeftCell="A157" zoomScale="89" zoomScaleNormal="89" zoomScaleSheetLayoutView="66" workbookViewId="0">
      <selection activeCell="C163" sqref="C163"/>
    </sheetView>
  </sheetViews>
  <sheetFormatPr defaultRowHeight="12.75" x14ac:dyDescent="0.2"/>
  <cols>
    <col min="1" max="1" width="7.7109375" customWidth="1"/>
    <col min="2" max="2" width="53" customWidth="1"/>
    <col min="3" max="3" width="16.5703125" customWidth="1"/>
    <col min="4" max="4" width="16.7109375" customWidth="1"/>
    <col min="5" max="5" width="19.140625" customWidth="1"/>
  </cols>
  <sheetData>
    <row r="1" spans="1:5" ht="15" x14ac:dyDescent="0.25">
      <c r="A1" s="111" t="s">
        <v>32</v>
      </c>
      <c r="B1" s="112"/>
      <c r="C1" s="112"/>
      <c r="D1" s="112"/>
      <c r="E1" s="112"/>
    </row>
    <row r="2" spans="1:5" ht="18" customHeight="1" x14ac:dyDescent="0.2">
      <c r="A2" s="113" t="s">
        <v>80</v>
      </c>
      <c r="B2" s="112"/>
      <c r="C2" s="112"/>
      <c r="D2" s="112"/>
      <c r="E2" s="112"/>
    </row>
    <row r="3" spans="1:5" ht="44.25" customHeight="1" x14ac:dyDescent="0.2">
      <c r="A3" s="114" t="s">
        <v>53</v>
      </c>
      <c r="B3" s="115"/>
      <c r="C3" s="115"/>
      <c r="D3" s="115"/>
      <c r="E3" s="112"/>
    </row>
    <row r="4" spans="1:5" ht="22.5" customHeight="1" x14ac:dyDescent="0.2">
      <c r="A4" s="82"/>
      <c r="B4" s="81"/>
      <c r="C4" s="81"/>
      <c r="D4" s="81"/>
      <c r="E4" s="81"/>
    </row>
    <row r="5" spans="1:5" ht="15.75" x14ac:dyDescent="0.2">
      <c r="A5" s="1"/>
      <c r="B5" s="116"/>
      <c r="C5" s="112"/>
      <c r="D5" s="112"/>
      <c r="E5" s="112"/>
    </row>
    <row r="6" spans="1:5" x14ac:dyDescent="0.2">
      <c r="A6" s="126" t="s">
        <v>50</v>
      </c>
      <c r="B6" s="126"/>
      <c r="C6" s="126"/>
      <c r="D6" s="126"/>
      <c r="E6" s="126"/>
    </row>
    <row r="7" spans="1:5" ht="20.25" customHeight="1" x14ac:dyDescent="0.2">
      <c r="A7" s="127"/>
      <c r="B7" s="127"/>
      <c r="C7" s="127"/>
      <c r="D7" s="127"/>
      <c r="E7" s="127"/>
    </row>
    <row r="8" spans="1:5" ht="15.75" x14ac:dyDescent="0.25">
      <c r="A8" s="124"/>
      <c r="B8" s="125"/>
      <c r="C8" s="2"/>
      <c r="D8" s="2"/>
      <c r="E8" s="3" t="s">
        <v>15</v>
      </c>
    </row>
    <row r="9" spans="1:5" x14ac:dyDescent="0.2">
      <c r="A9" s="122" t="s">
        <v>0</v>
      </c>
      <c r="B9" s="120" t="s">
        <v>18</v>
      </c>
      <c r="C9" s="117" t="s">
        <v>16</v>
      </c>
      <c r="D9" s="118"/>
      <c r="E9" s="119"/>
    </row>
    <row r="10" spans="1:5" x14ac:dyDescent="0.2">
      <c r="A10" s="123"/>
      <c r="B10" s="121"/>
      <c r="C10" s="6" t="s">
        <v>17</v>
      </c>
      <c r="D10" s="6" t="s">
        <v>19</v>
      </c>
      <c r="E10" s="6" t="s">
        <v>42</v>
      </c>
    </row>
    <row r="11" spans="1:5" x14ac:dyDescent="0.2">
      <c r="A11" s="62">
        <v>1</v>
      </c>
      <c r="B11" s="9" t="s">
        <v>25</v>
      </c>
      <c r="C11" s="10">
        <f>C12</f>
        <v>68676.899999999994</v>
      </c>
      <c r="D11" s="10">
        <f t="shared" ref="D11:E11" si="0">D12</f>
        <v>53157.9</v>
      </c>
      <c r="E11" s="10">
        <f t="shared" si="0"/>
        <v>53413.100000000006</v>
      </c>
    </row>
    <row r="12" spans="1:5" x14ac:dyDescent="0.2">
      <c r="A12" s="11" t="s">
        <v>26</v>
      </c>
      <c r="B12" s="12" t="s">
        <v>27</v>
      </c>
      <c r="C12" s="13">
        <f>SUM(C13:C23)</f>
        <v>68676.899999999994</v>
      </c>
      <c r="D12" s="13">
        <f t="shared" ref="D12:E12" si="1">SUM(D13:D23)</f>
        <v>53157.9</v>
      </c>
      <c r="E12" s="13">
        <f t="shared" si="1"/>
        <v>53413.100000000006</v>
      </c>
    </row>
    <row r="13" spans="1:5" x14ac:dyDescent="0.2">
      <c r="A13" s="14"/>
      <c r="B13" s="15" t="s">
        <v>3</v>
      </c>
      <c r="C13" s="16">
        <v>6960.1</v>
      </c>
      <c r="D13" s="16">
        <v>5459.6</v>
      </c>
      <c r="E13" s="16">
        <v>5459.6</v>
      </c>
    </row>
    <row r="14" spans="1:5" x14ac:dyDescent="0.2">
      <c r="A14" s="14"/>
      <c r="B14" s="15" t="s">
        <v>4</v>
      </c>
      <c r="C14" s="16">
        <v>6260.9</v>
      </c>
      <c r="D14" s="16">
        <v>4908.3</v>
      </c>
      <c r="E14" s="16">
        <v>4908.3</v>
      </c>
    </row>
    <row r="15" spans="1:5" x14ac:dyDescent="0.2">
      <c r="A15" s="14"/>
      <c r="B15" s="15" t="s">
        <v>5</v>
      </c>
      <c r="C15" s="16">
        <v>6520.7</v>
      </c>
      <c r="D15" s="16">
        <v>5187.5</v>
      </c>
      <c r="E15" s="16">
        <v>5187.5</v>
      </c>
    </row>
    <row r="16" spans="1:5" x14ac:dyDescent="0.2">
      <c r="A16" s="14"/>
      <c r="B16" s="15" t="s">
        <v>6</v>
      </c>
      <c r="C16" s="16">
        <v>4668.8999999999996</v>
      </c>
      <c r="D16" s="16">
        <v>4380.2</v>
      </c>
      <c r="E16" s="16">
        <v>4380.2</v>
      </c>
    </row>
    <row r="17" spans="1:5" x14ac:dyDescent="0.2">
      <c r="A17" s="14"/>
      <c r="B17" s="15" t="s">
        <v>7</v>
      </c>
      <c r="C17" s="16">
        <v>5859.2</v>
      </c>
      <c r="D17" s="16">
        <v>4631.7</v>
      </c>
      <c r="E17" s="16">
        <v>4631.6000000000004</v>
      </c>
    </row>
    <row r="18" spans="1:5" x14ac:dyDescent="0.2">
      <c r="A18" s="14"/>
      <c r="B18" s="15" t="s">
        <v>8</v>
      </c>
      <c r="C18" s="16">
        <v>7497.2</v>
      </c>
      <c r="D18" s="16">
        <v>4994</v>
      </c>
      <c r="E18" s="16">
        <v>5249.3</v>
      </c>
    </row>
    <row r="19" spans="1:5" x14ac:dyDescent="0.2">
      <c r="A19" s="14"/>
      <c r="B19" s="15" t="s">
        <v>9</v>
      </c>
      <c r="C19" s="16">
        <v>5908.6</v>
      </c>
      <c r="D19" s="16">
        <v>4402.6000000000004</v>
      </c>
      <c r="E19" s="16">
        <v>4402.6000000000004</v>
      </c>
    </row>
    <row r="20" spans="1:5" x14ac:dyDescent="0.2">
      <c r="A20" s="14"/>
      <c r="B20" s="15" t="s">
        <v>10</v>
      </c>
      <c r="C20" s="16">
        <v>7295.1</v>
      </c>
      <c r="D20" s="16">
        <v>5601.2</v>
      </c>
      <c r="E20" s="16">
        <v>5601.2</v>
      </c>
    </row>
    <row r="21" spans="1:5" x14ac:dyDescent="0.2">
      <c r="A21" s="14"/>
      <c r="B21" s="15" t="s">
        <v>11</v>
      </c>
      <c r="C21" s="16">
        <v>6093.6</v>
      </c>
      <c r="D21" s="16">
        <v>4632.3999999999996</v>
      </c>
      <c r="E21" s="16">
        <v>4632.3999999999996</v>
      </c>
    </row>
    <row r="22" spans="1:5" x14ac:dyDescent="0.2">
      <c r="A22" s="14"/>
      <c r="B22" s="15" t="s">
        <v>12</v>
      </c>
      <c r="C22" s="16">
        <v>5451.6</v>
      </c>
      <c r="D22" s="16">
        <v>4662.1000000000004</v>
      </c>
      <c r="E22" s="16">
        <v>4662.1000000000004</v>
      </c>
    </row>
    <row r="23" spans="1:5" x14ac:dyDescent="0.2">
      <c r="A23" s="14"/>
      <c r="B23" s="15" t="s">
        <v>13</v>
      </c>
      <c r="C23" s="16">
        <v>6161</v>
      </c>
      <c r="D23" s="16">
        <v>4298.3</v>
      </c>
      <c r="E23" s="16">
        <v>4298.3</v>
      </c>
    </row>
    <row r="24" spans="1:5" x14ac:dyDescent="0.2">
      <c r="A24" s="62" t="s">
        <v>43</v>
      </c>
      <c r="B24" s="9" t="s">
        <v>21</v>
      </c>
      <c r="C24" s="17">
        <f>SUM(C25+C39)</f>
        <v>1850.8</v>
      </c>
      <c r="D24" s="17">
        <f t="shared" ref="D24:E24" si="2">SUM(D25+D39)</f>
        <v>2021.3279999999995</v>
      </c>
      <c r="E24" s="17">
        <f t="shared" si="2"/>
        <v>2213.96</v>
      </c>
    </row>
    <row r="25" spans="1:5" ht="38.25" x14ac:dyDescent="0.2">
      <c r="A25" s="11" t="s">
        <v>22</v>
      </c>
      <c r="B25" s="18" t="s">
        <v>14</v>
      </c>
      <c r="C25" s="74">
        <f>SUM(C26:C37)</f>
        <v>1.2</v>
      </c>
      <c r="D25" s="74">
        <f t="shared" ref="D25:E25" si="3">SUM(D26:D37)</f>
        <v>1.2</v>
      </c>
      <c r="E25" s="74">
        <f t="shared" si="3"/>
        <v>1.2</v>
      </c>
    </row>
    <row r="26" spans="1:5" x14ac:dyDescent="0.2">
      <c r="A26" s="14"/>
      <c r="B26" s="19" t="s">
        <v>2</v>
      </c>
      <c r="C26" s="75">
        <v>0.1</v>
      </c>
      <c r="D26" s="75">
        <v>0.1</v>
      </c>
      <c r="E26" s="75">
        <v>0.1</v>
      </c>
    </row>
    <row r="27" spans="1:5" x14ac:dyDescent="0.2">
      <c r="A27" s="14"/>
      <c r="B27" s="15" t="s">
        <v>3</v>
      </c>
      <c r="C27" s="16">
        <v>0.1</v>
      </c>
      <c r="D27" s="16">
        <v>0.1</v>
      </c>
      <c r="E27" s="16">
        <v>0.1</v>
      </c>
    </row>
    <row r="28" spans="1:5" x14ac:dyDescent="0.2">
      <c r="A28" s="14"/>
      <c r="B28" s="15" t="s">
        <v>4</v>
      </c>
      <c r="C28" s="16">
        <v>0.1</v>
      </c>
      <c r="D28" s="16">
        <v>0.1</v>
      </c>
      <c r="E28" s="16">
        <v>0.1</v>
      </c>
    </row>
    <row r="29" spans="1:5" x14ac:dyDescent="0.2">
      <c r="A29" s="14"/>
      <c r="B29" s="15" t="s">
        <v>5</v>
      </c>
      <c r="C29" s="16">
        <v>0.1</v>
      </c>
      <c r="D29" s="16">
        <v>0.1</v>
      </c>
      <c r="E29" s="16">
        <v>0.1</v>
      </c>
    </row>
    <row r="30" spans="1:5" x14ac:dyDescent="0.2">
      <c r="A30" s="14"/>
      <c r="B30" s="15" t="s">
        <v>6</v>
      </c>
      <c r="C30" s="16">
        <v>0.1</v>
      </c>
      <c r="D30" s="16">
        <v>0.1</v>
      </c>
      <c r="E30" s="16">
        <v>0.1</v>
      </c>
    </row>
    <row r="31" spans="1:5" x14ac:dyDescent="0.2">
      <c r="A31" s="14"/>
      <c r="B31" s="15" t="s">
        <v>7</v>
      </c>
      <c r="C31" s="16">
        <v>0.1</v>
      </c>
      <c r="D31" s="16">
        <v>0.1</v>
      </c>
      <c r="E31" s="16">
        <v>0.1</v>
      </c>
    </row>
    <row r="32" spans="1:5" x14ac:dyDescent="0.2">
      <c r="A32" s="14"/>
      <c r="B32" s="15" t="s">
        <v>8</v>
      </c>
      <c r="C32" s="16">
        <v>0.1</v>
      </c>
      <c r="D32" s="16">
        <v>0.1</v>
      </c>
      <c r="E32" s="16">
        <v>0.1</v>
      </c>
    </row>
    <row r="33" spans="1:5" x14ac:dyDescent="0.2">
      <c r="A33" s="14"/>
      <c r="B33" s="15" t="s">
        <v>9</v>
      </c>
      <c r="C33" s="16">
        <v>0.1</v>
      </c>
      <c r="D33" s="16">
        <v>0.1</v>
      </c>
      <c r="E33" s="16">
        <v>0.1</v>
      </c>
    </row>
    <row r="34" spans="1:5" x14ac:dyDescent="0.2">
      <c r="A34" s="14"/>
      <c r="B34" s="15" t="s">
        <v>10</v>
      </c>
      <c r="C34" s="16">
        <v>0.1</v>
      </c>
      <c r="D34" s="16">
        <v>0.1</v>
      </c>
      <c r="E34" s="16">
        <v>0.1</v>
      </c>
    </row>
    <row r="35" spans="1:5" x14ac:dyDescent="0.2">
      <c r="A35" s="14"/>
      <c r="B35" s="15" t="s">
        <v>11</v>
      </c>
      <c r="C35" s="16">
        <v>0.1</v>
      </c>
      <c r="D35" s="16">
        <v>0.1</v>
      </c>
      <c r="E35" s="16">
        <v>0.1</v>
      </c>
    </row>
    <row r="36" spans="1:5" x14ac:dyDescent="0.2">
      <c r="A36" s="20"/>
      <c r="B36" s="15" t="s">
        <v>12</v>
      </c>
      <c r="C36" s="16">
        <v>0.1</v>
      </c>
      <c r="D36" s="16">
        <v>0.1</v>
      </c>
      <c r="E36" s="16">
        <v>0.1</v>
      </c>
    </row>
    <row r="37" spans="1:5" x14ac:dyDescent="0.2">
      <c r="A37" s="20"/>
      <c r="B37" s="15" t="s">
        <v>13</v>
      </c>
      <c r="C37" s="16">
        <v>0.1</v>
      </c>
      <c r="D37" s="16">
        <v>0.1</v>
      </c>
      <c r="E37" s="16">
        <v>0.1</v>
      </c>
    </row>
    <row r="38" spans="1:5" x14ac:dyDescent="0.2">
      <c r="A38" s="20"/>
      <c r="B38" s="15"/>
      <c r="C38" s="16"/>
      <c r="D38" s="16"/>
      <c r="E38" s="16"/>
    </row>
    <row r="39" spans="1:5" ht="25.5" x14ac:dyDescent="0.2">
      <c r="A39" s="63" t="s">
        <v>44</v>
      </c>
      <c r="B39" s="80" t="s">
        <v>46</v>
      </c>
      <c r="C39" s="74">
        <f>SUM(C40:C51)</f>
        <v>1849.6</v>
      </c>
      <c r="D39" s="74">
        <f t="shared" ref="D39:E39" si="4">SUM(D40:D51)</f>
        <v>2020.1279999999995</v>
      </c>
      <c r="E39" s="74">
        <f t="shared" si="4"/>
        <v>2212.7600000000002</v>
      </c>
    </row>
    <row r="40" spans="1:5" x14ac:dyDescent="0.2">
      <c r="A40" s="20"/>
      <c r="B40" s="19"/>
      <c r="C40" s="16"/>
      <c r="D40" s="16"/>
      <c r="E40" s="16"/>
    </row>
    <row r="41" spans="1:5" x14ac:dyDescent="0.2">
      <c r="A41" s="20"/>
      <c r="B41" s="15" t="s">
        <v>3</v>
      </c>
      <c r="C41" s="16">
        <v>168.14545000000001</v>
      </c>
      <c r="D41" s="16">
        <v>183.648</v>
      </c>
      <c r="E41" s="16">
        <v>201.16</v>
      </c>
    </row>
    <row r="42" spans="1:5" x14ac:dyDescent="0.2">
      <c r="A42" s="20"/>
      <c r="B42" s="15" t="s">
        <v>4</v>
      </c>
      <c r="C42" s="16">
        <v>168.14545000000001</v>
      </c>
      <c r="D42" s="16">
        <v>183.648</v>
      </c>
      <c r="E42" s="16">
        <v>201.16</v>
      </c>
    </row>
    <row r="43" spans="1:5" x14ac:dyDescent="0.2">
      <c r="A43" s="20"/>
      <c r="B43" s="15" t="s">
        <v>5</v>
      </c>
      <c r="C43" s="16">
        <v>168.14545000000001</v>
      </c>
      <c r="D43" s="16">
        <v>183.648</v>
      </c>
      <c r="E43" s="16">
        <v>201.16</v>
      </c>
    </row>
    <row r="44" spans="1:5" x14ac:dyDescent="0.2">
      <c r="A44" s="20"/>
      <c r="B44" s="15" t="s">
        <v>6</v>
      </c>
      <c r="C44" s="16">
        <v>168.14545000000001</v>
      </c>
      <c r="D44" s="16">
        <v>183.648</v>
      </c>
      <c r="E44" s="16">
        <v>201.16</v>
      </c>
    </row>
    <row r="45" spans="1:5" x14ac:dyDescent="0.2">
      <c r="A45" s="20"/>
      <c r="B45" s="15" t="s">
        <v>7</v>
      </c>
      <c r="C45" s="16">
        <v>168.14545000000001</v>
      </c>
      <c r="D45" s="16">
        <v>183.648</v>
      </c>
      <c r="E45" s="16">
        <v>201.16</v>
      </c>
    </row>
    <row r="46" spans="1:5" x14ac:dyDescent="0.2">
      <c r="A46" s="20"/>
      <c r="B46" s="15" t="s">
        <v>8</v>
      </c>
      <c r="C46" s="16">
        <v>168.14545000000001</v>
      </c>
      <c r="D46" s="16">
        <v>183.648</v>
      </c>
      <c r="E46" s="16">
        <v>201.16</v>
      </c>
    </row>
    <row r="47" spans="1:5" x14ac:dyDescent="0.2">
      <c r="A47" s="20"/>
      <c r="B47" s="15" t="s">
        <v>9</v>
      </c>
      <c r="C47" s="16">
        <v>168.14546000000001</v>
      </c>
      <c r="D47" s="16">
        <v>183.648</v>
      </c>
      <c r="E47" s="16">
        <v>201.16</v>
      </c>
    </row>
    <row r="48" spans="1:5" x14ac:dyDescent="0.2">
      <c r="A48" s="20"/>
      <c r="B48" s="15" t="s">
        <v>10</v>
      </c>
      <c r="C48" s="16">
        <v>168.14546000000001</v>
      </c>
      <c r="D48" s="16">
        <v>183.648</v>
      </c>
      <c r="E48" s="16">
        <v>201.16</v>
      </c>
    </row>
    <row r="49" spans="1:5" x14ac:dyDescent="0.2">
      <c r="A49" s="20"/>
      <c r="B49" s="15" t="s">
        <v>11</v>
      </c>
      <c r="C49" s="16">
        <v>168.14546000000001</v>
      </c>
      <c r="D49" s="16">
        <v>183.648</v>
      </c>
      <c r="E49" s="16">
        <v>201.16</v>
      </c>
    </row>
    <row r="50" spans="1:5" x14ac:dyDescent="0.2">
      <c r="A50" s="20"/>
      <c r="B50" s="15" t="s">
        <v>12</v>
      </c>
      <c r="C50" s="16">
        <v>168.14546000000001</v>
      </c>
      <c r="D50" s="16">
        <v>183.648</v>
      </c>
      <c r="E50" s="16">
        <v>201.16</v>
      </c>
    </row>
    <row r="51" spans="1:5" x14ac:dyDescent="0.2">
      <c r="A51" s="20"/>
      <c r="B51" s="15" t="s">
        <v>13</v>
      </c>
      <c r="C51" s="16">
        <v>168.14546000000001</v>
      </c>
      <c r="D51" s="16">
        <v>183.648</v>
      </c>
      <c r="E51" s="16">
        <v>201.16</v>
      </c>
    </row>
    <row r="52" spans="1:5" x14ac:dyDescent="0.2">
      <c r="A52" s="20"/>
      <c r="B52" s="15"/>
      <c r="C52" s="16"/>
      <c r="D52" s="16"/>
      <c r="E52" s="16"/>
    </row>
    <row r="53" spans="1:5" x14ac:dyDescent="0.2">
      <c r="A53" s="20"/>
      <c r="B53" s="15"/>
      <c r="C53" s="16"/>
      <c r="D53" s="16"/>
      <c r="E53" s="16"/>
    </row>
    <row r="54" spans="1:5" x14ac:dyDescent="0.2">
      <c r="A54" s="79">
        <v>3</v>
      </c>
      <c r="B54" s="21" t="s">
        <v>23</v>
      </c>
      <c r="C54" s="17">
        <f>SUM(C55+C68+C72+C75+C84+C110)</f>
        <v>764187.78827999998</v>
      </c>
      <c r="D54" s="17">
        <f>SUM(D55+D68+D72+D75+D84+D110)</f>
        <v>688379.01135000004</v>
      </c>
      <c r="E54" s="17">
        <f>SUM(E55+E68+E72+E75+E84)</f>
        <v>695181.83472999989</v>
      </c>
    </row>
    <row r="55" spans="1:5" ht="70.5" customHeight="1" x14ac:dyDescent="0.2">
      <c r="A55" s="22" t="s">
        <v>24</v>
      </c>
      <c r="B55" s="23" t="s">
        <v>56</v>
      </c>
      <c r="C55" s="24">
        <f t="shared" ref="C55:E55" si="5">SUM(C56:C67)</f>
        <v>183635.38999999998</v>
      </c>
      <c r="D55" s="24">
        <f t="shared" si="5"/>
        <v>0</v>
      </c>
      <c r="E55" s="24">
        <f t="shared" si="5"/>
        <v>0</v>
      </c>
    </row>
    <row r="56" spans="1:5" x14ac:dyDescent="0.2">
      <c r="A56" s="20"/>
      <c r="B56" s="19" t="s">
        <v>2</v>
      </c>
      <c r="C56" s="25">
        <v>78422.3</v>
      </c>
      <c r="D56" s="25"/>
      <c r="E56" s="25"/>
    </row>
    <row r="57" spans="1:5" x14ac:dyDescent="0.2">
      <c r="A57" s="20"/>
      <c r="B57" s="15" t="s">
        <v>3</v>
      </c>
      <c r="C57" s="25">
        <v>13392.89</v>
      </c>
      <c r="D57" s="25"/>
      <c r="E57" s="25"/>
    </row>
    <row r="58" spans="1:5" x14ac:dyDescent="0.2">
      <c r="A58" s="20"/>
      <c r="B58" s="15" t="s">
        <v>4</v>
      </c>
      <c r="C58" s="25">
        <v>10440.200000000001</v>
      </c>
      <c r="D58" s="25"/>
      <c r="E58" s="25"/>
    </row>
    <row r="59" spans="1:5" x14ac:dyDescent="0.2">
      <c r="A59" s="20"/>
      <c r="B59" s="15" t="s">
        <v>5</v>
      </c>
      <c r="C59" s="25">
        <v>8826.7000000000007</v>
      </c>
      <c r="D59" s="25"/>
      <c r="E59" s="25"/>
    </row>
    <row r="60" spans="1:5" x14ac:dyDescent="0.2">
      <c r="A60" s="20"/>
      <c r="B60" s="15" t="s">
        <v>6</v>
      </c>
      <c r="C60" s="25">
        <v>8146.8</v>
      </c>
      <c r="D60" s="25"/>
      <c r="E60" s="25"/>
    </row>
    <row r="61" spans="1:5" x14ac:dyDescent="0.2">
      <c r="A61" s="20"/>
      <c r="B61" s="15" t="s">
        <v>7</v>
      </c>
      <c r="C61" s="25">
        <v>6717.3</v>
      </c>
      <c r="D61" s="25"/>
      <c r="E61" s="25"/>
    </row>
    <row r="62" spans="1:5" x14ac:dyDescent="0.2">
      <c r="A62" s="20"/>
      <c r="B62" s="15" t="s">
        <v>8</v>
      </c>
      <c r="C62" s="25">
        <v>12421.9</v>
      </c>
      <c r="D62" s="25"/>
      <c r="E62" s="25"/>
    </row>
    <row r="63" spans="1:5" x14ac:dyDescent="0.2">
      <c r="A63" s="20"/>
      <c r="B63" s="15" t="s">
        <v>9</v>
      </c>
      <c r="C63" s="25">
        <v>6068.9</v>
      </c>
      <c r="D63" s="25"/>
      <c r="E63" s="25"/>
    </row>
    <row r="64" spans="1:5" x14ac:dyDescent="0.2">
      <c r="A64" s="20"/>
      <c r="B64" s="15" t="s">
        <v>10</v>
      </c>
      <c r="C64" s="25">
        <v>14388.5</v>
      </c>
      <c r="D64" s="25"/>
      <c r="E64" s="25"/>
    </row>
    <row r="65" spans="1:5" x14ac:dyDescent="0.2">
      <c r="A65" s="20"/>
      <c r="B65" s="15" t="s">
        <v>11</v>
      </c>
      <c r="C65" s="25">
        <v>7197.8</v>
      </c>
      <c r="D65" s="25"/>
      <c r="E65" s="25"/>
    </row>
    <row r="66" spans="1:5" x14ac:dyDescent="0.2">
      <c r="A66" s="20"/>
      <c r="B66" s="15" t="s">
        <v>12</v>
      </c>
      <c r="C66" s="25">
        <v>7630.6</v>
      </c>
      <c r="D66" s="25"/>
      <c r="E66" s="25"/>
    </row>
    <row r="67" spans="1:5" x14ac:dyDescent="0.2">
      <c r="A67" s="20"/>
      <c r="B67" s="15" t="s">
        <v>13</v>
      </c>
      <c r="C67" s="25">
        <v>9981.5</v>
      </c>
      <c r="D67" s="25"/>
      <c r="E67" s="25"/>
    </row>
    <row r="68" spans="1:5" ht="76.5" x14ac:dyDescent="0.2">
      <c r="A68" s="22" t="s">
        <v>35</v>
      </c>
      <c r="B68" s="7" t="s">
        <v>57</v>
      </c>
      <c r="C68" s="26">
        <f>SUM(C69:C71)</f>
        <v>54618.952919999996</v>
      </c>
      <c r="D68" s="26">
        <f t="shared" ref="D68:E68" si="6">SUM(D69:D71)</f>
        <v>27039</v>
      </c>
      <c r="E68" s="26">
        <f t="shared" si="6"/>
        <v>25649.200000000001</v>
      </c>
    </row>
    <row r="69" spans="1:5" x14ac:dyDescent="0.2">
      <c r="A69" s="22"/>
      <c r="B69" s="19" t="s">
        <v>2</v>
      </c>
      <c r="C69" s="76">
        <v>27376.652969999999</v>
      </c>
      <c r="D69" s="76">
        <v>8000</v>
      </c>
      <c r="E69" s="76">
        <v>8000</v>
      </c>
    </row>
    <row r="70" spans="1:5" x14ac:dyDescent="0.2">
      <c r="A70" s="22"/>
      <c r="B70" s="8" t="s">
        <v>6</v>
      </c>
      <c r="C70" s="76">
        <v>27242.299950000001</v>
      </c>
      <c r="D70" s="76">
        <v>7779.14</v>
      </c>
      <c r="E70" s="76"/>
    </row>
    <row r="71" spans="1:5" x14ac:dyDescent="0.2">
      <c r="A71" s="20"/>
      <c r="B71" s="19" t="s">
        <v>8</v>
      </c>
      <c r="C71" s="83"/>
      <c r="D71" s="83">
        <v>11259.86</v>
      </c>
      <c r="E71" s="83">
        <v>17649.2</v>
      </c>
    </row>
    <row r="72" spans="1:5" ht="63.75" x14ac:dyDescent="0.2">
      <c r="A72" s="22" t="s">
        <v>36</v>
      </c>
      <c r="B72" s="28" t="s">
        <v>58</v>
      </c>
      <c r="C72" s="84">
        <f>C73</f>
        <v>126839.67999999999</v>
      </c>
      <c r="D72" s="84">
        <f t="shared" ref="D72:E72" si="7">D73</f>
        <v>0</v>
      </c>
      <c r="E72" s="84">
        <f t="shared" si="7"/>
        <v>0</v>
      </c>
    </row>
    <row r="73" spans="1:5" ht="25.5" x14ac:dyDescent="0.2">
      <c r="A73" s="20"/>
      <c r="B73" s="29" t="s">
        <v>20</v>
      </c>
      <c r="C73" s="85">
        <f>SUM(C74:C74)</f>
        <v>126839.67999999999</v>
      </c>
      <c r="D73" s="85">
        <f t="shared" ref="D73:E73" si="8">SUM(D74)</f>
        <v>0</v>
      </c>
      <c r="E73" s="85">
        <f t="shared" si="8"/>
        <v>0</v>
      </c>
    </row>
    <row r="74" spans="1:5" x14ac:dyDescent="0.2">
      <c r="A74" s="20"/>
      <c r="B74" s="31" t="s">
        <v>2</v>
      </c>
      <c r="C74" s="86">
        <v>126839.67999999999</v>
      </c>
      <c r="D74" s="86"/>
      <c r="E74" s="86">
        <v>0</v>
      </c>
    </row>
    <row r="75" spans="1:5" ht="71.25" customHeight="1" x14ac:dyDescent="0.2">
      <c r="A75" s="22" t="s">
        <v>37</v>
      </c>
      <c r="B75" s="33" t="s">
        <v>47</v>
      </c>
      <c r="C75" s="87">
        <f>SUM(C76+C78+C80+C82)</f>
        <v>351406.06536000001</v>
      </c>
      <c r="D75" s="87">
        <f t="shared" ref="D75:E75" si="9">SUM(D76+D80+D82)</f>
        <v>605828.26135000004</v>
      </c>
      <c r="E75" s="87">
        <f t="shared" si="9"/>
        <v>667339.93472999998</v>
      </c>
    </row>
    <row r="76" spans="1:5" ht="25.5" x14ac:dyDescent="0.2">
      <c r="A76" s="34"/>
      <c r="B76" s="35" t="s">
        <v>59</v>
      </c>
      <c r="C76" s="88">
        <f>SUM(C77)</f>
        <v>9271</v>
      </c>
      <c r="D76" s="88">
        <f t="shared" ref="D76:E78" si="10">SUM(D77)</f>
        <v>9759</v>
      </c>
      <c r="E76" s="88">
        <f t="shared" si="10"/>
        <v>9759</v>
      </c>
    </row>
    <row r="77" spans="1:5" x14ac:dyDescent="0.2">
      <c r="A77" s="20"/>
      <c r="B77" s="31" t="s">
        <v>2</v>
      </c>
      <c r="C77" s="89">
        <v>9271</v>
      </c>
      <c r="D77" s="89">
        <v>9759</v>
      </c>
      <c r="E77" s="89">
        <v>9759</v>
      </c>
    </row>
    <row r="78" spans="1:5" ht="25.5" x14ac:dyDescent="0.2">
      <c r="A78" s="20"/>
      <c r="B78" s="35" t="s">
        <v>41</v>
      </c>
      <c r="C78" s="88">
        <f>SUM(C79)</f>
        <v>0</v>
      </c>
      <c r="D78" s="88">
        <f t="shared" si="10"/>
        <v>0</v>
      </c>
      <c r="E78" s="88">
        <f t="shared" si="10"/>
        <v>0</v>
      </c>
    </row>
    <row r="79" spans="1:5" x14ac:dyDescent="0.2">
      <c r="A79" s="20"/>
      <c r="B79" s="31" t="s">
        <v>2</v>
      </c>
      <c r="C79" s="89"/>
      <c r="D79" s="89"/>
      <c r="E79" s="89"/>
    </row>
    <row r="80" spans="1:5" ht="25.5" x14ac:dyDescent="0.2">
      <c r="A80" s="34"/>
      <c r="B80" s="36" t="s">
        <v>60</v>
      </c>
      <c r="C80" s="89">
        <f>SUM(C81)</f>
        <v>183406.21611000001</v>
      </c>
      <c r="D80" s="88">
        <f t="shared" ref="D80:E80" si="11">SUM(D81)</f>
        <v>497790.49135000003</v>
      </c>
      <c r="E80" s="89">
        <f t="shared" si="11"/>
        <v>559302.16472999996</v>
      </c>
    </row>
    <row r="81" spans="1:5" x14ac:dyDescent="0.2">
      <c r="A81" s="37"/>
      <c r="B81" s="38" t="s">
        <v>2</v>
      </c>
      <c r="C81" s="90">
        <v>183406.21611000001</v>
      </c>
      <c r="D81" s="90">
        <v>497790.49135000003</v>
      </c>
      <c r="E81" s="90">
        <v>559302.16472999996</v>
      </c>
    </row>
    <row r="82" spans="1:5" ht="25.5" x14ac:dyDescent="0.2">
      <c r="A82" s="20"/>
      <c r="B82" s="35" t="s">
        <v>61</v>
      </c>
      <c r="C82" s="85">
        <f t="shared" ref="C82:E82" si="12">SUM(C83)</f>
        <v>158728.84925</v>
      </c>
      <c r="D82" s="85">
        <f t="shared" si="12"/>
        <v>98278.77</v>
      </c>
      <c r="E82" s="85">
        <f t="shared" si="12"/>
        <v>98278.77</v>
      </c>
    </row>
    <row r="83" spans="1:5" x14ac:dyDescent="0.2">
      <c r="A83" s="20"/>
      <c r="B83" s="40" t="s">
        <v>2</v>
      </c>
      <c r="C83" s="83">
        <v>158728.84925</v>
      </c>
      <c r="D83" s="83">
        <v>98278.77</v>
      </c>
      <c r="E83" s="83">
        <v>98278.77</v>
      </c>
    </row>
    <row r="84" spans="1:5" ht="51" x14ac:dyDescent="0.2">
      <c r="A84" s="22" t="s">
        <v>38</v>
      </c>
      <c r="B84" s="28" t="s">
        <v>48</v>
      </c>
      <c r="C84" s="91">
        <f>SUM(C85+C88+C90+C95+C97)</f>
        <v>47687.7</v>
      </c>
      <c r="D84" s="91">
        <f t="shared" ref="D84:E84" si="13">SUM(D85+D88+D90+D95+D97)</f>
        <v>511.75</v>
      </c>
      <c r="E84" s="91">
        <f t="shared" si="13"/>
        <v>2192.6999999999998</v>
      </c>
    </row>
    <row r="85" spans="1:5" x14ac:dyDescent="0.2">
      <c r="A85" s="20"/>
      <c r="B85" s="41" t="s">
        <v>62</v>
      </c>
      <c r="C85" s="92">
        <f>SUM(C86)</f>
        <v>253.2</v>
      </c>
      <c r="D85" s="92">
        <f t="shared" ref="D85:E85" si="14">SUM(D86)</f>
        <v>253.2</v>
      </c>
      <c r="E85" s="92">
        <f t="shared" si="14"/>
        <v>253.2</v>
      </c>
    </row>
    <row r="86" spans="1:5" x14ac:dyDescent="0.2">
      <c r="A86" s="20"/>
      <c r="B86" s="31" t="s">
        <v>2</v>
      </c>
      <c r="C86" s="89">
        <v>253.2</v>
      </c>
      <c r="D86" s="89">
        <v>253.2</v>
      </c>
      <c r="E86" s="89">
        <v>253.2</v>
      </c>
    </row>
    <row r="87" spans="1:5" x14ac:dyDescent="0.2">
      <c r="A87" s="20"/>
      <c r="B87" s="40"/>
      <c r="C87" s="105"/>
      <c r="D87" s="89"/>
      <c r="E87" s="89"/>
    </row>
    <row r="88" spans="1:5" ht="25.5" x14ac:dyDescent="0.2">
      <c r="A88" s="47"/>
      <c r="B88" s="107" t="s">
        <v>63</v>
      </c>
      <c r="C88" s="108">
        <f>SUM(C89)</f>
        <v>258.2</v>
      </c>
      <c r="D88" s="108">
        <f t="shared" ref="D88:E88" si="15">SUM(D89)</f>
        <v>258.55</v>
      </c>
      <c r="E88" s="108">
        <f t="shared" si="15"/>
        <v>265.3</v>
      </c>
    </row>
    <row r="89" spans="1:5" x14ac:dyDescent="0.2">
      <c r="A89" s="47"/>
      <c r="B89" s="31" t="s">
        <v>2</v>
      </c>
      <c r="C89" s="106">
        <v>258.2</v>
      </c>
      <c r="D89" s="90">
        <v>258.55</v>
      </c>
      <c r="E89" s="90">
        <v>265.3</v>
      </c>
    </row>
    <row r="90" spans="1:5" ht="38.25" x14ac:dyDescent="0.2">
      <c r="A90" s="22"/>
      <c r="B90" s="42" t="s">
        <v>64</v>
      </c>
      <c r="C90" s="93">
        <f>SUM(C91:C94)</f>
        <v>1663.1</v>
      </c>
      <c r="D90" s="93">
        <f t="shared" ref="D90:E90" si="16">SUM(D91:D94)</f>
        <v>0</v>
      </c>
      <c r="E90" s="93">
        <f t="shared" si="16"/>
        <v>1674.2</v>
      </c>
    </row>
    <row r="91" spans="1:5" x14ac:dyDescent="0.2">
      <c r="A91" s="22"/>
      <c r="B91" s="43" t="s">
        <v>5</v>
      </c>
      <c r="C91" s="83"/>
      <c r="D91" s="83"/>
      <c r="E91" s="83">
        <v>674.2</v>
      </c>
    </row>
    <row r="92" spans="1:5" x14ac:dyDescent="0.2">
      <c r="A92" s="22"/>
      <c r="B92" s="43" t="s">
        <v>10</v>
      </c>
      <c r="C92" s="83">
        <v>1178.5999999999999</v>
      </c>
      <c r="D92" s="83"/>
      <c r="E92" s="83"/>
    </row>
    <row r="93" spans="1:5" x14ac:dyDescent="0.2">
      <c r="A93" s="20"/>
      <c r="B93" s="40" t="s">
        <v>11</v>
      </c>
      <c r="C93" s="83"/>
      <c r="D93" s="83"/>
      <c r="E93" s="83"/>
    </row>
    <row r="94" spans="1:5" x14ac:dyDescent="0.2">
      <c r="A94" s="20"/>
      <c r="B94" s="40" t="s">
        <v>13</v>
      </c>
      <c r="C94" s="83">
        <v>484.5</v>
      </c>
      <c r="D94" s="83"/>
      <c r="E94" s="83">
        <v>1000</v>
      </c>
    </row>
    <row r="95" spans="1:5" ht="25.5" x14ac:dyDescent="0.2">
      <c r="A95" s="20"/>
      <c r="B95" s="44" t="s">
        <v>65</v>
      </c>
      <c r="C95" s="85">
        <f>SUM(C96)</f>
        <v>16011.8</v>
      </c>
      <c r="D95" s="85"/>
      <c r="E95" s="85"/>
    </row>
    <row r="96" spans="1:5" x14ac:dyDescent="0.2">
      <c r="A96" s="20"/>
      <c r="B96" s="45" t="s">
        <v>2</v>
      </c>
      <c r="C96" s="83">
        <v>16011.8</v>
      </c>
      <c r="D96" s="83"/>
      <c r="E96" s="83"/>
    </row>
    <row r="97" spans="1:5" ht="25.5" x14ac:dyDescent="0.2">
      <c r="A97" s="47"/>
      <c r="B97" s="95" t="s">
        <v>66</v>
      </c>
      <c r="C97" s="99">
        <f>SUM(C98:C109)</f>
        <v>29501.399999999998</v>
      </c>
      <c r="D97" s="99"/>
      <c r="E97" s="99"/>
    </row>
    <row r="98" spans="1:5" x14ac:dyDescent="0.2">
      <c r="A98" s="47"/>
      <c r="B98" s="96" t="s">
        <v>2</v>
      </c>
      <c r="C98" s="101">
        <v>11758.9</v>
      </c>
      <c r="D98" s="83"/>
      <c r="E98" s="83"/>
    </row>
    <row r="99" spans="1:5" x14ac:dyDescent="0.2">
      <c r="A99" s="47"/>
      <c r="B99" s="97" t="s">
        <v>3</v>
      </c>
      <c r="C99" s="101">
        <v>2385.1999999999998</v>
      </c>
      <c r="D99" s="101"/>
      <c r="E99" s="83"/>
    </row>
    <row r="100" spans="1:5" x14ac:dyDescent="0.2">
      <c r="A100" s="47"/>
      <c r="B100" s="97" t="s">
        <v>4</v>
      </c>
      <c r="C100" s="101">
        <v>1591.4</v>
      </c>
      <c r="D100" s="101"/>
      <c r="E100" s="83"/>
    </row>
    <row r="101" spans="1:5" x14ac:dyDescent="0.2">
      <c r="A101" s="47"/>
      <c r="B101" s="97" t="s">
        <v>5</v>
      </c>
      <c r="C101" s="101">
        <v>1582.4</v>
      </c>
      <c r="D101" s="101"/>
      <c r="E101" s="83"/>
    </row>
    <row r="102" spans="1:5" x14ac:dyDescent="0.2">
      <c r="A102" s="47"/>
      <c r="B102" s="97" t="s">
        <v>6</v>
      </c>
      <c r="C102" s="101">
        <v>1212</v>
      </c>
      <c r="D102" s="101"/>
      <c r="E102" s="83"/>
    </row>
    <row r="103" spans="1:5" x14ac:dyDescent="0.2">
      <c r="A103" s="47"/>
      <c r="B103" s="97" t="s">
        <v>7</v>
      </c>
      <c r="C103" s="101">
        <v>1274</v>
      </c>
      <c r="D103" s="101"/>
      <c r="E103" s="83"/>
    </row>
    <row r="104" spans="1:5" x14ac:dyDescent="0.2">
      <c r="A104" s="47"/>
      <c r="B104" s="97" t="s">
        <v>8</v>
      </c>
      <c r="C104" s="101">
        <v>2159.5</v>
      </c>
      <c r="D104" s="101"/>
      <c r="E104" s="83"/>
    </row>
    <row r="105" spans="1:5" x14ac:dyDescent="0.2">
      <c r="A105" s="47"/>
      <c r="B105" s="97" t="s">
        <v>9</v>
      </c>
      <c r="C105" s="101">
        <v>1238.2</v>
      </c>
      <c r="D105" s="101"/>
      <c r="E105" s="83"/>
    </row>
    <row r="106" spans="1:5" x14ac:dyDescent="0.2">
      <c r="A106" s="47"/>
      <c r="B106" s="97" t="s">
        <v>10</v>
      </c>
      <c r="C106" s="101">
        <v>2147</v>
      </c>
      <c r="D106" s="101"/>
      <c r="E106" s="83"/>
    </row>
    <row r="107" spans="1:5" x14ac:dyDescent="0.2">
      <c r="A107" s="47"/>
      <c r="B107" s="97" t="s">
        <v>11</v>
      </c>
      <c r="C107" s="101">
        <v>1234.3</v>
      </c>
      <c r="D107" s="101"/>
      <c r="E107" s="83"/>
    </row>
    <row r="108" spans="1:5" x14ac:dyDescent="0.2">
      <c r="A108" s="47"/>
      <c r="B108" s="97" t="s">
        <v>12</v>
      </c>
      <c r="C108" s="101">
        <v>1212</v>
      </c>
      <c r="D108" s="101"/>
      <c r="E108" s="83"/>
    </row>
    <row r="109" spans="1:5" x14ac:dyDescent="0.2">
      <c r="A109" s="47"/>
      <c r="B109" s="97" t="s">
        <v>13</v>
      </c>
      <c r="C109" s="101">
        <v>1706.5</v>
      </c>
      <c r="D109" s="101"/>
      <c r="E109" s="83"/>
    </row>
    <row r="110" spans="1:5" s="5" customFormat="1" ht="51" x14ac:dyDescent="0.2">
      <c r="A110" s="22" t="s">
        <v>40</v>
      </c>
      <c r="B110" s="46" t="s">
        <v>68</v>
      </c>
      <c r="C110" s="100">
        <f>C111</f>
        <v>0</v>
      </c>
      <c r="D110" s="100">
        <f t="shared" ref="D110:E110" si="17">D111</f>
        <v>55000</v>
      </c>
      <c r="E110" s="100">
        <f t="shared" si="17"/>
        <v>0</v>
      </c>
    </row>
    <row r="111" spans="1:5" ht="42" customHeight="1" x14ac:dyDescent="0.2">
      <c r="A111" s="47"/>
      <c r="B111" s="48" t="s">
        <v>67</v>
      </c>
      <c r="C111" s="83"/>
      <c r="D111" s="83">
        <v>55000</v>
      </c>
      <c r="E111" s="83"/>
    </row>
    <row r="112" spans="1:5" x14ac:dyDescent="0.2">
      <c r="A112" s="47"/>
      <c r="B112" s="49" t="s">
        <v>2</v>
      </c>
      <c r="C112" s="83"/>
      <c r="D112" s="83">
        <v>55000</v>
      </c>
      <c r="E112" s="83"/>
    </row>
    <row r="113" spans="1:5" x14ac:dyDescent="0.2">
      <c r="A113" s="61">
        <v>4</v>
      </c>
      <c r="B113" s="21" t="s">
        <v>28</v>
      </c>
      <c r="C113" s="50">
        <f>SUM(C114+C116+C128+C135+C149+C163+C173+C176+C180)</f>
        <v>20594.117759999997</v>
      </c>
      <c r="D113" s="50">
        <f>SUM(D114+D116+D128+D135+D149+D163+D173+D176)</f>
        <v>14187.901999999998</v>
      </c>
      <c r="E113" s="50">
        <f>SUM(E114+E116+E128+E135+E149+E163+E173+E176)</f>
        <v>11649.2</v>
      </c>
    </row>
    <row r="114" spans="1:5" ht="76.5" x14ac:dyDescent="0.2">
      <c r="A114" s="22" t="s">
        <v>29</v>
      </c>
      <c r="B114" s="66" t="s">
        <v>69</v>
      </c>
      <c r="C114" s="51">
        <f>SUM(C115)</f>
        <v>418.14</v>
      </c>
      <c r="D114" s="51">
        <f t="shared" ref="D114:E114" si="18">SUM(D115)</f>
        <v>0</v>
      </c>
      <c r="E114" s="51">
        <f t="shared" si="18"/>
        <v>0</v>
      </c>
    </row>
    <row r="115" spans="1:5" x14ac:dyDescent="0.2">
      <c r="A115" s="55"/>
      <c r="B115" s="52" t="s">
        <v>2</v>
      </c>
      <c r="C115" s="27">
        <v>418.14</v>
      </c>
      <c r="D115" s="27"/>
      <c r="E115" s="27"/>
    </row>
    <row r="116" spans="1:5" ht="76.5" x14ac:dyDescent="0.2">
      <c r="A116" s="34" t="s">
        <v>30</v>
      </c>
      <c r="B116" s="67" t="s">
        <v>70</v>
      </c>
      <c r="C116" s="30">
        <f>SUM(C117:C126)</f>
        <v>80</v>
      </c>
      <c r="D116" s="30">
        <f>SUM(D117:D126)</f>
        <v>0</v>
      </c>
      <c r="E116" s="30">
        <f>SUM(E117:E126)</f>
        <v>0</v>
      </c>
    </row>
    <row r="117" spans="1:5" x14ac:dyDescent="0.2">
      <c r="A117" s="20"/>
      <c r="B117" s="64" t="s">
        <v>2</v>
      </c>
      <c r="C117" s="78">
        <v>17</v>
      </c>
      <c r="D117" s="27"/>
      <c r="E117" s="27"/>
    </row>
    <row r="118" spans="1:5" x14ac:dyDescent="0.2">
      <c r="A118" s="20"/>
      <c r="B118" s="64" t="s">
        <v>3</v>
      </c>
      <c r="C118" s="78">
        <v>7</v>
      </c>
      <c r="D118" s="27"/>
      <c r="E118" s="27"/>
    </row>
    <row r="119" spans="1:5" x14ac:dyDescent="0.2">
      <c r="A119" s="20"/>
      <c r="B119" s="64" t="s">
        <v>4</v>
      </c>
      <c r="C119" s="78">
        <v>7</v>
      </c>
      <c r="D119" s="27"/>
      <c r="E119" s="27"/>
    </row>
    <row r="120" spans="1:5" x14ac:dyDescent="0.2">
      <c r="A120" s="20"/>
      <c r="B120" s="64" t="s">
        <v>5</v>
      </c>
      <c r="C120" s="78">
        <v>7</v>
      </c>
      <c r="D120" s="27"/>
      <c r="E120" s="27"/>
    </row>
    <row r="121" spans="1:5" x14ac:dyDescent="0.2">
      <c r="A121" s="20"/>
      <c r="B121" s="64" t="s">
        <v>7</v>
      </c>
      <c r="C121" s="78">
        <v>7</v>
      </c>
      <c r="D121" s="27"/>
      <c r="E121" s="27"/>
    </row>
    <row r="122" spans="1:5" x14ac:dyDescent="0.2">
      <c r="A122" s="20"/>
      <c r="B122" s="64" t="s">
        <v>8</v>
      </c>
      <c r="C122" s="78">
        <v>7</v>
      </c>
      <c r="D122" s="27"/>
      <c r="E122" s="27"/>
    </row>
    <row r="123" spans="1:5" x14ac:dyDescent="0.2">
      <c r="A123" s="20"/>
      <c r="B123" s="64" t="s">
        <v>9</v>
      </c>
      <c r="C123" s="78">
        <v>7</v>
      </c>
      <c r="D123" s="27"/>
      <c r="E123" s="27"/>
    </row>
    <row r="124" spans="1:5" x14ac:dyDescent="0.2">
      <c r="A124" s="20"/>
      <c r="B124" s="64" t="s">
        <v>10</v>
      </c>
      <c r="C124" s="78">
        <v>7</v>
      </c>
      <c r="D124" s="27"/>
      <c r="E124" s="27"/>
    </row>
    <row r="125" spans="1:5" x14ac:dyDescent="0.2">
      <c r="A125" s="20"/>
      <c r="B125" s="64" t="s">
        <v>11</v>
      </c>
      <c r="C125" s="78">
        <v>7</v>
      </c>
      <c r="D125" s="27"/>
      <c r="E125" s="27"/>
    </row>
    <row r="126" spans="1:5" x14ac:dyDescent="0.2">
      <c r="A126" s="20"/>
      <c r="B126" s="65" t="s">
        <v>13</v>
      </c>
      <c r="C126" s="78">
        <v>7</v>
      </c>
      <c r="D126" s="27"/>
      <c r="E126" s="27"/>
    </row>
    <row r="127" spans="1:5" x14ac:dyDescent="0.2">
      <c r="A127" s="20"/>
      <c r="B127" s="52"/>
      <c r="C127" s="27"/>
      <c r="D127" s="27"/>
      <c r="E127" s="27"/>
    </row>
    <row r="128" spans="1:5" ht="83.25" customHeight="1" x14ac:dyDescent="0.2">
      <c r="A128" s="68" t="s">
        <v>31</v>
      </c>
      <c r="B128" s="54" t="s">
        <v>49</v>
      </c>
      <c r="C128" s="30">
        <f>SUM(C129+C131)</f>
        <v>1461.5</v>
      </c>
      <c r="D128" s="27"/>
      <c r="E128" s="27"/>
    </row>
    <row r="129" spans="1:5" ht="25.5" x14ac:dyDescent="0.2">
      <c r="A129" s="69"/>
      <c r="B129" s="56" t="s">
        <v>71</v>
      </c>
      <c r="C129" s="30">
        <f>SUM(C130)</f>
        <v>1294.5</v>
      </c>
      <c r="D129" s="27"/>
      <c r="E129" s="27"/>
    </row>
    <row r="130" spans="1:5" x14ac:dyDescent="0.2">
      <c r="A130" s="70"/>
      <c r="B130" s="57" t="s">
        <v>2</v>
      </c>
      <c r="C130" s="27">
        <v>1294.5</v>
      </c>
      <c r="D130" s="27"/>
      <c r="E130" s="27"/>
    </row>
    <row r="131" spans="1:5" ht="25.5" x14ac:dyDescent="0.2">
      <c r="A131" s="71"/>
      <c r="B131" s="56" t="s">
        <v>72</v>
      </c>
      <c r="C131" s="30">
        <f>SUM(C132:C133)</f>
        <v>167</v>
      </c>
      <c r="D131" s="27"/>
      <c r="E131" s="27"/>
    </row>
    <row r="132" spans="1:5" x14ac:dyDescent="0.2">
      <c r="A132" s="71"/>
      <c r="B132" s="57" t="s">
        <v>12</v>
      </c>
      <c r="C132" s="27">
        <v>67</v>
      </c>
      <c r="D132" s="27"/>
      <c r="E132" s="27"/>
    </row>
    <row r="133" spans="1:5" x14ac:dyDescent="0.2">
      <c r="A133" s="71"/>
      <c r="B133" s="57" t="s">
        <v>13</v>
      </c>
      <c r="C133" s="27">
        <v>100</v>
      </c>
      <c r="D133" s="27"/>
      <c r="E133" s="27"/>
    </row>
    <row r="134" spans="1:5" x14ac:dyDescent="0.2">
      <c r="A134" s="71"/>
      <c r="B134" s="57"/>
      <c r="C134" s="27"/>
      <c r="D134" s="27"/>
      <c r="E134" s="27"/>
    </row>
    <row r="135" spans="1:5" ht="92.25" customHeight="1" x14ac:dyDescent="0.2">
      <c r="A135" s="68" t="s">
        <v>39</v>
      </c>
      <c r="B135" s="7" t="s">
        <v>73</v>
      </c>
      <c r="C135" s="26">
        <f>SUM(C136:C147)</f>
        <v>1121.1786099999999</v>
      </c>
      <c r="D135" s="26">
        <f>SUM(D137:D147)</f>
        <v>0</v>
      </c>
      <c r="E135" s="26">
        <f>SUM(E137:E147)</f>
        <v>0</v>
      </c>
    </row>
    <row r="136" spans="1:5" ht="15" customHeight="1" x14ac:dyDescent="0.2">
      <c r="A136" s="68"/>
      <c r="B136" s="64" t="s">
        <v>2</v>
      </c>
      <c r="C136" s="76">
        <v>58.758609999999997</v>
      </c>
      <c r="D136" s="26"/>
      <c r="E136" s="26"/>
    </row>
    <row r="137" spans="1:5" x14ac:dyDescent="0.2">
      <c r="A137" s="70"/>
      <c r="B137" s="15" t="s">
        <v>3</v>
      </c>
      <c r="C137" s="32">
        <v>243</v>
      </c>
      <c r="D137" s="32"/>
      <c r="E137" s="32"/>
    </row>
    <row r="138" spans="1:5" x14ac:dyDescent="0.2">
      <c r="A138" s="70"/>
      <c r="B138" s="15" t="s">
        <v>4</v>
      </c>
      <c r="C138" s="25">
        <v>141.22</v>
      </c>
      <c r="D138" s="25"/>
      <c r="E138" s="25"/>
    </row>
    <row r="139" spans="1:5" x14ac:dyDescent="0.2">
      <c r="A139" s="70"/>
      <c r="B139" s="15" t="s">
        <v>5</v>
      </c>
      <c r="C139" s="25">
        <v>70.5</v>
      </c>
      <c r="D139" s="25"/>
      <c r="E139" s="25"/>
    </row>
    <row r="140" spans="1:5" x14ac:dyDescent="0.2">
      <c r="A140" s="70"/>
      <c r="B140" s="15" t="s">
        <v>6</v>
      </c>
      <c r="C140" s="25">
        <v>54.5</v>
      </c>
      <c r="D140" s="25"/>
      <c r="E140" s="25"/>
    </row>
    <row r="141" spans="1:5" x14ac:dyDescent="0.2">
      <c r="A141" s="70"/>
      <c r="B141" s="15" t="s">
        <v>7</v>
      </c>
      <c r="C141" s="25">
        <v>31.5</v>
      </c>
      <c r="D141" s="25"/>
      <c r="E141" s="25"/>
    </row>
    <row r="142" spans="1:5" x14ac:dyDescent="0.2">
      <c r="A142" s="70"/>
      <c r="B142" s="15" t="s">
        <v>8</v>
      </c>
      <c r="C142" s="25">
        <v>64.5</v>
      </c>
      <c r="D142" s="25"/>
      <c r="E142" s="25"/>
    </row>
    <row r="143" spans="1:5" x14ac:dyDescent="0.2">
      <c r="A143" s="70"/>
      <c r="B143" s="15" t="s">
        <v>9</v>
      </c>
      <c r="C143" s="25">
        <v>53</v>
      </c>
      <c r="D143" s="25"/>
      <c r="E143" s="25"/>
    </row>
    <row r="144" spans="1:5" x14ac:dyDescent="0.2">
      <c r="A144" s="70"/>
      <c r="B144" s="15" t="s">
        <v>10</v>
      </c>
      <c r="C144" s="25">
        <v>124.5</v>
      </c>
      <c r="D144" s="25"/>
      <c r="E144" s="25"/>
    </row>
    <row r="145" spans="1:5" x14ac:dyDescent="0.2">
      <c r="A145" s="70"/>
      <c r="B145" s="15" t="s">
        <v>11</v>
      </c>
      <c r="C145" s="25">
        <v>51.5</v>
      </c>
      <c r="D145" s="25"/>
      <c r="E145" s="25"/>
    </row>
    <row r="146" spans="1:5" x14ac:dyDescent="0.2">
      <c r="A146" s="70"/>
      <c r="B146" s="15" t="s">
        <v>12</v>
      </c>
      <c r="C146" s="25">
        <v>113.7</v>
      </c>
      <c r="D146" s="25"/>
      <c r="E146" s="25"/>
    </row>
    <row r="147" spans="1:5" x14ac:dyDescent="0.2">
      <c r="A147" s="70"/>
      <c r="B147" s="15" t="s">
        <v>13</v>
      </c>
      <c r="C147" s="39">
        <v>114.5</v>
      </c>
      <c r="D147" s="39"/>
      <c r="E147" s="39"/>
    </row>
    <row r="148" spans="1:5" x14ac:dyDescent="0.2">
      <c r="A148" s="71"/>
      <c r="B148" s="15"/>
      <c r="C148" s="27"/>
      <c r="D148" s="27"/>
      <c r="E148" s="27"/>
    </row>
    <row r="149" spans="1:5" ht="99" customHeight="1" x14ac:dyDescent="0.2">
      <c r="A149" s="68" t="s">
        <v>33</v>
      </c>
      <c r="B149" s="7" t="s">
        <v>74</v>
      </c>
      <c r="C149" s="26">
        <f>SUM(C150:C161)</f>
        <v>11918.559740000001</v>
      </c>
      <c r="D149" s="26">
        <f t="shared" ref="D149:E149" si="19">SUM(D150:D161)</f>
        <v>11649.199999999999</v>
      </c>
      <c r="E149" s="26">
        <f t="shared" si="19"/>
        <v>11649.2</v>
      </c>
    </row>
    <row r="150" spans="1:5" x14ac:dyDescent="0.2">
      <c r="A150" s="71"/>
      <c r="B150" s="19" t="s">
        <v>2</v>
      </c>
      <c r="C150" s="32">
        <v>6139</v>
      </c>
      <c r="D150" s="32">
        <v>6139</v>
      </c>
      <c r="E150" s="32">
        <v>6139</v>
      </c>
    </row>
    <row r="151" spans="1:5" x14ac:dyDescent="0.2">
      <c r="A151" s="71"/>
      <c r="B151" s="15" t="s">
        <v>3</v>
      </c>
      <c r="C151" s="25"/>
      <c r="D151" s="25">
        <v>951.89874999999995</v>
      </c>
      <c r="E151" s="25">
        <v>824.78</v>
      </c>
    </row>
    <row r="152" spans="1:5" x14ac:dyDescent="0.2">
      <c r="A152" s="71"/>
      <c r="B152" s="15" t="s">
        <v>4</v>
      </c>
      <c r="C152" s="25">
        <v>1220.9860000000001</v>
      </c>
      <c r="D152" s="25">
        <v>996.60599999999999</v>
      </c>
      <c r="E152" s="25">
        <v>924.78</v>
      </c>
    </row>
    <row r="153" spans="1:5" x14ac:dyDescent="0.2">
      <c r="A153" s="71"/>
      <c r="B153" s="15" t="s">
        <v>5</v>
      </c>
      <c r="C153" s="25"/>
      <c r="D153" s="25">
        <v>956.98</v>
      </c>
      <c r="E153" s="25">
        <v>629.15499999999997</v>
      </c>
    </row>
    <row r="154" spans="1:5" x14ac:dyDescent="0.2">
      <c r="A154" s="71"/>
      <c r="B154" s="15" t="s">
        <v>6</v>
      </c>
      <c r="C154" s="25">
        <v>315</v>
      </c>
      <c r="D154" s="25"/>
      <c r="E154" s="25"/>
    </row>
    <row r="155" spans="1:5" x14ac:dyDescent="0.2">
      <c r="A155" s="71"/>
      <c r="B155" s="15" t="s">
        <v>7</v>
      </c>
      <c r="C155" s="25">
        <v>184.37</v>
      </c>
      <c r="D155" s="25"/>
      <c r="E155" s="25">
        <v>624.78</v>
      </c>
    </row>
    <row r="156" spans="1:5" x14ac:dyDescent="0.2">
      <c r="A156" s="71"/>
      <c r="B156" s="15" t="s">
        <v>8</v>
      </c>
      <c r="C156" s="25">
        <v>334.91874999999999</v>
      </c>
      <c r="D156" s="25">
        <v>1667.73525</v>
      </c>
      <c r="E156" s="25"/>
    </row>
    <row r="157" spans="1:5" x14ac:dyDescent="0.2">
      <c r="A157" s="71"/>
      <c r="B157" s="15" t="s">
        <v>9</v>
      </c>
      <c r="C157" s="25">
        <v>2112.3617399999998</v>
      </c>
      <c r="D157" s="25"/>
      <c r="E157" s="25"/>
    </row>
    <row r="158" spans="1:5" x14ac:dyDescent="0.2">
      <c r="A158" s="71"/>
      <c r="B158" s="15" t="s">
        <v>10</v>
      </c>
      <c r="C158" s="25">
        <v>478.91399999999999</v>
      </c>
      <c r="D158" s="25"/>
      <c r="E158" s="25">
        <v>824.78</v>
      </c>
    </row>
    <row r="159" spans="1:5" x14ac:dyDescent="0.2">
      <c r="A159" s="71"/>
      <c r="B159" s="15" t="s">
        <v>11</v>
      </c>
      <c r="C159" s="25"/>
      <c r="D159" s="25"/>
      <c r="E159" s="25"/>
    </row>
    <row r="160" spans="1:5" x14ac:dyDescent="0.2">
      <c r="A160" s="71"/>
      <c r="B160" s="15" t="s">
        <v>12</v>
      </c>
      <c r="C160" s="25">
        <v>993.00924999999995</v>
      </c>
      <c r="D160" s="25"/>
      <c r="E160" s="25">
        <v>700.875</v>
      </c>
    </row>
    <row r="161" spans="1:5" x14ac:dyDescent="0.2">
      <c r="A161" s="71"/>
      <c r="B161" s="15" t="s">
        <v>13</v>
      </c>
      <c r="C161" s="25">
        <v>140</v>
      </c>
      <c r="D161" s="25">
        <v>936.98</v>
      </c>
      <c r="E161" s="25">
        <v>981.05</v>
      </c>
    </row>
    <row r="162" spans="1:5" x14ac:dyDescent="0.2">
      <c r="A162" s="71"/>
      <c r="B162" s="15"/>
      <c r="C162" s="53"/>
      <c r="D162" s="39"/>
      <c r="E162" s="39"/>
    </row>
    <row r="163" spans="1:5" ht="25.5" x14ac:dyDescent="0.2">
      <c r="A163" s="68" t="s">
        <v>34</v>
      </c>
      <c r="B163" s="58" t="s">
        <v>76</v>
      </c>
      <c r="C163" s="93">
        <f>SUM(C164:C172)</f>
        <v>5236.7220299999999</v>
      </c>
      <c r="D163" s="77">
        <f>SUM(D166:D172)</f>
        <v>2538.7020000000002</v>
      </c>
      <c r="E163" s="77">
        <f>SUM(E166:E172)</f>
        <v>0</v>
      </c>
    </row>
    <row r="164" spans="1:5" x14ac:dyDescent="0.2">
      <c r="A164" s="68"/>
      <c r="B164" s="98" t="s">
        <v>52</v>
      </c>
      <c r="C164" s="90">
        <v>1268.3317300000001</v>
      </c>
      <c r="D164" s="90"/>
      <c r="E164" s="90"/>
    </row>
    <row r="165" spans="1:5" x14ac:dyDescent="0.2">
      <c r="A165" s="68"/>
      <c r="B165" s="98" t="s">
        <v>3</v>
      </c>
      <c r="C165" s="90">
        <v>150</v>
      </c>
      <c r="D165" s="90"/>
      <c r="E165" s="90"/>
    </row>
    <row r="166" spans="1:5" x14ac:dyDescent="0.2">
      <c r="A166" s="70"/>
      <c r="B166" s="15" t="s">
        <v>4</v>
      </c>
      <c r="C166" s="90">
        <v>100</v>
      </c>
      <c r="D166" s="90"/>
      <c r="E166" s="90"/>
    </row>
    <row r="167" spans="1:5" x14ac:dyDescent="0.2">
      <c r="A167" s="70"/>
      <c r="B167" s="15" t="s">
        <v>5</v>
      </c>
      <c r="C167" s="90">
        <v>1008.9</v>
      </c>
      <c r="D167" s="90"/>
      <c r="E167" s="90"/>
    </row>
    <row r="168" spans="1:5" x14ac:dyDescent="0.2">
      <c r="A168" s="70"/>
      <c r="B168" s="15" t="s">
        <v>6</v>
      </c>
      <c r="C168" s="90">
        <v>50</v>
      </c>
      <c r="D168" s="90"/>
      <c r="E168" s="90"/>
    </row>
    <row r="169" spans="1:5" x14ac:dyDescent="0.2">
      <c r="A169" s="70"/>
      <c r="B169" s="15" t="s">
        <v>9</v>
      </c>
      <c r="C169" s="90">
        <v>20</v>
      </c>
      <c r="D169" s="90"/>
      <c r="E169" s="90"/>
    </row>
    <row r="170" spans="1:5" x14ac:dyDescent="0.2">
      <c r="A170" s="70"/>
      <c r="B170" s="15" t="s">
        <v>10</v>
      </c>
      <c r="C170" s="90">
        <v>60</v>
      </c>
      <c r="D170" s="90"/>
      <c r="E170" s="90"/>
    </row>
    <row r="171" spans="1:5" x14ac:dyDescent="0.2">
      <c r="A171" s="70"/>
      <c r="B171" s="15" t="s">
        <v>12</v>
      </c>
      <c r="C171" s="90">
        <v>1250</v>
      </c>
      <c r="D171" s="90"/>
      <c r="E171" s="90"/>
    </row>
    <row r="172" spans="1:5" x14ac:dyDescent="0.2">
      <c r="A172" s="72"/>
      <c r="B172" s="15" t="s">
        <v>13</v>
      </c>
      <c r="C172" s="16">
        <v>1329.4902999999999</v>
      </c>
      <c r="D172" s="16">
        <v>2538.7020000000002</v>
      </c>
      <c r="E172" s="59"/>
    </row>
    <row r="173" spans="1:5" s="5" customFormat="1" ht="46.5" customHeight="1" x14ac:dyDescent="0.2">
      <c r="A173" s="68" t="s">
        <v>45</v>
      </c>
      <c r="B173" s="58" t="s">
        <v>79</v>
      </c>
      <c r="C173" s="59">
        <f>C174</f>
        <v>192.8</v>
      </c>
      <c r="D173" s="59">
        <f t="shared" ref="D173:E173" si="20">D174</f>
        <v>0</v>
      </c>
      <c r="E173" s="59">
        <f t="shared" si="20"/>
        <v>0</v>
      </c>
    </row>
    <row r="174" spans="1:5" s="4" customFormat="1" x14ac:dyDescent="0.2">
      <c r="A174" s="71"/>
      <c r="B174" s="15" t="s">
        <v>2</v>
      </c>
      <c r="C174" s="16">
        <v>192.8</v>
      </c>
      <c r="D174" s="16"/>
      <c r="E174" s="16"/>
    </row>
    <row r="175" spans="1:5" s="4" customFormat="1" x14ac:dyDescent="0.2">
      <c r="A175" s="71"/>
      <c r="B175" s="71"/>
      <c r="C175" s="15"/>
      <c r="D175" s="16"/>
      <c r="E175" s="16"/>
    </row>
    <row r="176" spans="1:5" s="4" customFormat="1" ht="51" x14ac:dyDescent="0.2">
      <c r="A176" s="68" t="s">
        <v>51</v>
      </c>
      <c r="B176" s="54" t="s">
        <v>75</v>
      </c>
      <c r="C176" s="60">
        <f>C178</f>
        <v>150</v>
      </c>
      <c r="D176" s="59"/>
      <c r="E176" s="59"/>
    </row>
    <row r="177" spans="1:6" s="4" customFormat="1" x14ac:dyDescent="0.2">
      <c r="A177" s="68"/>
      <c r="B177" s="54" t="s">
        <v>77</v>
      </c>
      <c r="C177" s="60">
        <f>SUM(C178)</f>
        <v>150</v>
      </c>
      <c r="D177" s="59"/>
      <c r="E177" s="59"/>
    </row>
    <row r="178" spans="1:6" s="4" customFormat="1" x14ac:dyDescent="0.2">
      <c r="A178" s="71"/>
      <c r="B178" s="94" t="s">
        <v>8</v>
      </c>
      <c r="C178" s="15">
        <v>150</v>
      </c>
      <c r="D178" s="16"/>
      <c r="E178" s="16"/>
    </row>
    <row r="179" spans="1:6" s="4" customFormat="1" x14ac:dyDescent="0.2">
      <c r="A179" s="71"/>
      <c r="B179" s="94"/>
      <c r="C179" s="15"/>
      <c r="D179" s="16"/>
      <c r="E179" s="16"/>
    </row>
    <row r="180" spans="1:6" s="4" customFormat="1" ht="51" x14ac:dyDescent="0.2">
      <c r="A180" s="71" t="s">
        <v>54</v>
      </c>
      <c r="B180" s="104" t="s">
        <v>55</v>
      </c>
      <c r="C180" s="60">
        <f>SUM(C182)</f>
        <v>15.21738</v>
      </c>
      <c r="D180" s="59"/>
      <c r="E180" s="59"/>
      <c r="F180" s="5"/>
    </row>
    <row r="181" spans="1:6" s="4" customFormat="1" ht="38.25" x14ac:dyDescent="0.2">
      <c r="A181" s="71"/>
      <c r="B181" s="109" t="s">
        <v>78</v>
      </c>
      <c r="C181" s="60">
        <f>SUM(C182)</f>
        <v>15.21738</v>
      </c>
      <c r="D181" s="59"/>
      <c r="E181" s="59"/>
      <c r="F181" s="5"/>
    </row>
    <row r="182" spans="1:6" s="4" customFormat="1" x14ac:dyDescent="0.2">
      <c r="A182" s="71"/>
      <c r="B182" s="103" t="s">
        <v>6</v>
      </c>
      <c r="C182" s="15">
        <v>15.21738</v>
      </c>
      <c r="D182" s="16"/>
      <c r="E182" s="16"/>
    </row>
    <row r="183" spans="1:6" s="4" customFormat="1" x14ac:dyDescent="0.2">
      <c r="A183" s="71"/>
      <c r="B183" s="71"/>
      <c r="C183" s="15"/>
      <c r="D183" s="16"/>
      <c r="E183" s="16"/>
    </row>
    <row r="184" spans="1:6" x14ac:dyDescent="0.2">
      <c r="A184" s="73"/>
      <c r="B184" s="59" t="s">
        <v>1</v>
      </c>
      <c r="C184" s="110">
        <f>SUM(C11+C24+C54+C113)</f>
        <v>855309.60603999998</v>
      </c>
      <c r="D184" s="59">
        <f>SUM(D11+D24+D54+D113)</f>
        <v>757746.14135000005</v>
      </c>
      <c r="E184" s="59">
        <f>SUM(E11+E24+E54+E113)</f>
        <v>762458.0947299999</v>
      </c>
    </row>
    <row r="193" spans="3:3" x14ac:dyDescent="0.2">
      <c r="C193" s="102"/>
    </row>
  </sheetData>
  <mergeCells count="9">
    <mergeCell ref="A1:E1"/>
    <mergeCell ref="A2:E2"/>
    <mergeCell ref="A3:E3"/>
    <mergeCell ref="B5:E5"/>
    <mergeCell ref="C9:E9"/>
    <mergeCell ref="B9:B10"/>
    <mergeCell ref="A9:A10"/>
    <mergeCell ref="A8:B8"/>
    <mergeCell ref="A6:E7"/>
  </mergeCells>
  <pageMargins left="0" right="0" top="0" bottom="0" header="0.31496062992125984" footer="0.31496062992125984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ИМБТ </vt:lpstr>
      <vt:lpstr>'ИМБТ '!Область_печати</vt:lpstr>
    </vt:vector>
  </TitlesOfParts>
  <Company>MFNSO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filippova_lv</dc:creator>
  <cp:lastModifiedBy>User</cp:lastModifiedBy>
  <cp:lastPrinted>2025-01-14T03:26:54Z</cp:lastPrinted>
  <dcterms:created xsi:type="dcterms:W3CDTF">2019-10-28T08:19:03Z</dcterms:created>
  <dcterms:modified xsi:type="dcterms:W3CDTF">2025-01-15T01:31:08Z</dcterms:modified>
</cp:coreProperties>
</file>