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2022 год\СЕССИИ\Решение 20-ой  сессии о бюджете   Барабинского района на 2022 год и плановый период от 22.12.2022г\Решение о бюджете от 22.12.2022\"/>
    </mc:Choice>
  </mc:AlternateContent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'!$A$1:$E$157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E157" i="1"/>
  <c r="E152" i="1"/>
  <c r="D152" i="1"/>
  <c r="C145" i="1" l="1"/>
  <c r="C152" i="1"/>
  <c r="C89" i="1"/>
  <c r="C100" i="1" l="1"/>
  <c r="C98" i="1"/>
  <c r="C61" i="1" l="1"/>
  <c r="E96" i="1"/>
  <c r="D96" i="1"/>
  <c r="C96" i="1"/>
  <c r="E94" i="1" l="1"/>
  <c r="D94" i="1"/>
  <c r="C94" i="1"/>
  <c r="E74" i="1"/>
  <c r="D74" i="1"/>
  <c r="C74" i="1"/>
  <c r="D132" i="1"/>
  <c r="C132" i="1"/>
  <c r="E61" i="1"/>
  <c r="D61" i="1"/>
  <c r="C119" i="1"/>
  <c r="C48" i="1" l="1"/>
  <c r="E112" i="1" l="1"/>
  <c r="D112" i="1"/>
  <c r="C112" i="1"/>
  <c r="E106" i="1"/>
  <c r="D106" i="1"/>
  <c r="C106" i="1"/>
  <c r="E114" i="1"/>
  <c r="D114" i="1"/>
  <c r="C114" i="1"/>
  <c r="E103" i="1"/>
  <c r="D103" i="1"/>
  <c r="C103" i="1"/>
  <c r="C102" i="1" s="1"/>
  <c r="D102" i="1" l="1"/>
  <c r="E102" i="1"/>
  <c r="D92" i="1"/>
  <c r="D91" i="1" s="1"/>
  <c r="E92" i="1"/>
  <c r="E91" i="1" s="1"/>
  <c r="C92" i="1"/>
  <c r="C91" i="1" s="1"/>
  <c r="E89" i="1" l="1"/>
  <c r="D89" i="1"/>
  <c r="E87" i="1"/>
  <c r="D87" i="1"/>
  <c r="C87" i="1"/>
  <c r="C86" i="1" s="1"/>
  <c r="D86" i="1" l="1"/>
  <c r="E86" i="1"/>
  <c r="E48" i="1"/>
  <c r="D48" i="1"/>
  <c r="E11" i="1"/>
  <c r="D11" i="1"/>
  <c r="C11" i="1"/>
  <c r="E23" i="1"/>
  <c r="D23" i="1"/>
  <c r="C23" i="1"/>
  <c r="E35" i="1"/>
  <c r="D35" i="1"/>
  <c r="C35" i="1"/>
  <c r="C157" i="1" l="1"/>
  <c r="E132" i="1"/>
</calcChain>
</file>

<file path=xl/sharedStrings.xml><?xml version="1.0" encoding="utf-8"?>
<sst xmlns="http://schemas.openxmlformats.org/spreadsheetml/2006/main" count="155" uniqueCount="51">
  <si>
    <t>№ п/п</t>
  </si>
  <si>
    <t>Итого</t>
  </si>
  <si>
    <t>Дотация</t>
  </si>
  <si>
    <t>г.Барабинск</t>
  </si>
  <si>
    <t>Зюзинский</t>
  </si>
  <si>
    <t>Козловский</t>
  </si>
  <si>
    <t>Субвенция на осуществление первичного воинского учета на территориях , где отсутствуют военные комиссариаты</t>
  </si>
  <si>
    <t xml:space="preserve">Межбюджетные трансферты, перечисляемые из бюджета Барабинского района Новосибирской области в бюджет других бюджетов бюджетной системы Российской Федерации на 2022  год и плановый период 2023 и 2024 годов </t>
  </si>
  <si>
    <t>4.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</si>
  <si>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</si>
  <si>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</si>
  <si>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</si>
  <si>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</si>
  <si>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</si>
  <si>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</si>
  <si>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</si>
  <si>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</si>
  <si>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</si>
  <si>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</si>
  <si>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Распределение субсидий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</t>
  </si>
  <si>
    <t xml:space="preserve">Распределение  субсидий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</si>
  <si>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 xml:space="preserve">Щербаковский </t>
  </si>
  <si>
    <t>Распределение прочих субсидий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</si>
  <si>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</si>
  <si>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</si>
  <si>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>Распределение субсидий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</si>
  <si>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 строительство и реконструкцию (модернизацию) объектов питьевого водоснабжения 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</si>
  <si>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</si>
  <si>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</si>
  <si>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</si>
  <si>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Капитальный ремонт учреждений </t>
  </si>
  <si>
    <t xml:space="preserve">Приобретение оборудования </t>
  </si>
  <si>
    <t xml:space="preserve">Заработная плата </t>
  </si>
  <si>
    <t>Распределение  субсидий на реализацию мероприятий по формированию современной городской среды  в т.ч</t>
  </si>
  <si>
    <t xml:space="preserve">Благоустройство дворовых территорий многоквартирных домов </t>
  </si>
  <si>
    <t xml:space="preserve">Благоустройство общественных пространств </t>
  </si>
  <si>
    <t xml:space="preserve"> тыс. руб.</t>
  </si>
  <si>
    <t>Сумма</t>
  </si>
  <si>
    <t>2022 год</t>
  </si>
  <si>
    <t>2023 год</t>
  </si>
  <si>
    <t>2024 год</t>
  </si>
  <si>
    <t>Наименование межбюджетного трансферта</t>
  </si>
  <si>
    <t>Приложение  7</t>
  </si>
  <si>
    <t xml:space="preserve">Распределение субсидий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</si>
  <si>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Реализация мероприятий  по строительству и реконструкции объектов централизованных систем  холодного водоснабжения</t>
  </si>
  <si>
    <t>Реализация прочих мероприятий в области коммунального хозяйства</t>
  </si>
  <si>
    <t>Распределение субсидий на реализацию мероприятий муниципальной программы  Барабинского района Новосибирской области " Комплексные меры профилактики  наркомании в Барабинском районе  Новосибирской области на 2019-2023 годы"</t>
  </si>
  <si>
    <t>Распределение субсидий на реализацию мероприятий муниципальной программы  Барабинского района Новосибирской области  " Охрана окружающей среды в Барабинском районе Новосибирской области на 2021-2026 годы"</t>
  </si>
  <si>
    <t>Социально-значимые проекты в сфере культуры</t>
  </si>
  <si>
    <t>О внесении изменений в решение 13-ой сессии Совета депутатов Барабинского района Новосибирской области четвертого созыва от 24.12.2021 г № 101 " О бюджете Барабинского района Новосибирской области на 2022 год и плановый период 2023 и 2024 годов"</t>
  </si>
  <si>
    <t>к  решению  20-ой   сессии Совета депутатов Барабинского района Новосибирской области четвертого созыва  от 22.12.2022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</si>
</sst>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₽"/>
    <numFmt numFmtId="166" formatCode="00\.00\.00"/>
    <numFmt numFmtId="167" formatCode="000;[Red]\-000;&quot;&quot;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0" applyFont="1" applyAlignment="1">
      <alignment horizontal="center" vertical="justify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justify" vertical="center" wrapText="1"/>
    </xf>
    <xf numFmtId="164" fontId="6" fillId="0" borderId="3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left" vertical="justify"/>
    </xf>
    <xf numFmtId="164" fontId="8" fillId="0" borderId="3" xfId="0" applyNumberFormat="1" applyFont="1" applyBorder="1"/>
    <xf numFmtId="0" fontId="6" fillId="0" borderId="3" xfId="0" applyFont="1" applyBorder="1" applyAlignment="1">
      <alignment horizontal="left" vertical="center"/>
    </xf>
    <xf numFmtId="0" fontId="6" fillId="0" borderId="3" xfId="1" applyNumberFormat="1" applyFont="1" applyFill="1" applyBorder="1" applyAlignment="1" applyProtection="1">
      <alignment horizontal="justify" vertical="center"/>
      <protection hidden="1"/>
    </xf>
    <xf numFmtId="164" fontId="9" fillId="0" borderId="3" xfId="0" applyNumberFormat="1" applyFont="1" applyBorder="1" applyAlignment="1">
      <alignment horizontal="right" vertical="center"/>
    </xf>
    <xf numFmtId="164" fontId="8" fillId="2" borderId="3" xfId="0" applyNumberFormat="1" applyFont="1" applyFill="1" applyBorder="1"/>
    <xf numFmtId="164" fontId="8" fillId="3" borderId="3" xfId="0" applyNumberFormat="1" applyFont="1" applyFill="1" applyBorder="1"/>
    <xf numFmtId="0" fontId="6" fillId="0" borderId="3" xfId="0" applyFont="1" applyFill="1" applyBorder="1" applyAlignment="1">
      <alignment horizontal="justify" vertical="center" wrapText="1"/>
    </xf>
    <xf numFmtId="0" fontId="8" fillId="0" borderId="3" xfId="0" applyFont="1" applyBorder="1"/>
    <xf numFmtId="0" fontId="8" fillId="0" borderId="3" xfId="0" applyFont="1" applyBorder="1" applyAlignment="1">
      <alignment horizontal="center" vertical="center"/>
    </xf>
    <xf numFmtId="164" fontId="6" fillId="0" borderId="3" xfId="1" applyNumberFormat="1" applyFont="1" applyFill="1" applyBorder="1" applyAlignment="1" applyProtection="1">
      <alignment horizontal="justify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0" fillId="0" borderId="5" xfId="0" applyNumberFormat="1" applyFont="1" applyBorder="1" applyAlignment="1">
      <alignment horizontal="right" vertical="top" wrapText="1"/>
    </xf>
    <xf numFmtId="164" fontId="10" fillId="0" borderId="4" xfId="0" applyNumberFormat="1" applyFont="1" applyBorder="1" applyAlignment="1">
      <alignment horizontal="right" vertical="top" wrapText="1"/>
    </xf>
    <xf numFmtId="165" fontId="6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8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2" applyNumberFormat="1" applyFont="1" applyFill="1" applyBorder="1" applyAlignment="1" applyProtection="1">
      <alignment horizontal="justify" vertical="center" wrapText="1"/>
      <protection hidden="1"/>
    </xf>
    <xf numFmtId="0" fontId="11" fillId="0" borderId="3" xfId="0" applyFont="1" applyBorder="1" applyAlignment="1">
      <alignment horizontal="justify" vertical="center" wrapText="1"/>
    </xf>
    <xf numFmtId="164" fontId="10" fillId="0" borderId="9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horizontal="justify"/>
    </xf>
    <xf numFmtId="164" fontId="6" fillId="0" borderId="3" xfId="0" applyNumberFormat="1" applyFont="1" applyBorder="1"/>
    <xf numFmtId="0" fontId="8" fillId="3" borderId="6" xfId="0" applyNumberFormat="1" applyFont="1" applyFill="1" applyBorder="1" applyAlignment="1">
      <alignment horizontal="justify" vertical="center" wrapText="1"/>
    </xf>
    <xf numFmtId="0" fontId="8" fillId="0" borderId="6" xfId="0" applyNumberFormat="1" applyFont="1" applyFill="1" applyBorder="1" applyAlignment="1">
      <alignment horizontal="justify" vertical="center" wrapText="1"/>
    </xf>
    <xf numFmtId="0" fontId="6" fillId="0" borderId="3" xfId="2" applyFont="1" applyFill="1" applyBorder="1" applyAlignment="1" applyProtection="1">
      <alignment horizontal="justify" vertical="center"/>
      <protection hidden="1"/>
    </xf>
    <xf numFmtId="0" fontId="8" fillId="3" borderId="10" xfId="0" applyNumberFormat="1" applyFont="1" applyFill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/>
    </xf>
    <xf numFmtId="166" fontId="6" fillId="0" borderId="3" xfId="2" applyNumberFormat="1" applyFont="1" applyFill="1" applyBorder="1" applyAlignment="1" applyProtection="1">
      <alignment horizontal="justify" vertical="center" wrapText="1"/>
      <protection hidden="1"/>
    </xf>
    <xf numFmtId="0" fontId="8" fillId="3" borderId="13" xfId="0" applyNumberFormat="1" applyFont="1" applyFill="1" applyBorder="1" applyAlignment="1">
      <alignment horizontal="justify" vertical="center" wrapText="1"/>
    </xf>
    <xf numFmtId="0" fontId="8" fillId="3" borderId="3" xfId="0" applyNumberFormat="1" applyFont="1" applyFill="1" applyBorder="1" applyAlignment="1">
      <alignment horizontal="justify" vertical="center" wrapText="1"/>
    </xf>
    <xf numFmtId="167" fontId="6" fillId="0" borderId="18" xfId="2" applyNumberFormat="1" applyFont="1" applyFill="1" applyBorder="1" applyAlignment="1" applyProtection="1">
      <alignment horizontal="justify" vertical="center" wrapText="1"/>
      <protection hidden="1"/>
    </xf>
    <xf numFmtId="0" fontId="6" fillId="0" borderId="3" xfId="2" applyNumberFormat="1" applyFont="1" applyFill="1" applyBorder="1" applyAlignment="1" applyProtection="1">
      <alignment horizontal="justify" vertical="center"/>
      <protection hidden="1"/>
    </xf>
    <xf numFmtId="0" fontId="6" fillId="3" borderId="10" xfId="0" applyNumberFormat="1" applyFont="1" applyFill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/>
    </xf>
    <xf numFmtId="0" fontId="8" fillId="3" borderId="19" xfId="0" applyNumberFormat="1" applyFont="1" applyFill="1" applyBorder="1" applyAlignment="1">
      <alignment horizontal="justify" vertical="center" wrapText="1"/>
    </xf>
    <xf numFmtId="0" fontId="6" fillId="0" borderId="3" xfId="2" applyNumberFormat="1" applyFont="1" applyFill="1" applyBorder="1" applyAlignment="1" applyProtection="1">
      <alignment horizontal="justify" vertical="center" wrapText="1"/>
      <protection hidden="1"/>
    </xf>
    <xf numFmtId="166" fontId="6" fillId="0" borderId="6" xfId="2" applyNumberFormat="1" applyFont="1" applyFill="1" applyBorder="1" applyAlignment="1" applyProtection="1">
      <alignment horizontal="justify" vertical="center" wrapText="1"/>
      <protection hidden="1"/>
    </xf>
    <xf numFmtId="0" fontId="6" fillId="3" borderId="3" xfId="0" applyNumberFormat="1" applyFont="1" applyFill="1" applyBorder="1" applyAlignment="1">
      <alignment horizontal="justify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Fill="1" applyBorder="1" applyAlignment="1">
      <alignment horizontal="justify" vertical="center" wrapText="1"/>
    </xf>
    <xf numFmtId="164" fontId="13" fillId="0" borderId="6" xfId="2" applyNumberFormat="1" applyFont="1" applyFill="1" applyBorder="1" applyAlignment="1" applyProtection="1">
      <protection hidden="1"/>
    </xf>
    <xf numFmtId="164" fontId="13" fillId="0" borderId="3" xfId="2" applyNumberFormat="1" applyFont="1" applyFill="1" applyBorder="1" applyAlignment="1" applyProtection="1">
      <protection hidden="1"/>
    </xf>
    <xf numFmtId="167" fontId="6" fillId="0" borderId="18" xfId="2" applyNumberFormat="1" applyFont="1" applyFill="1" applyBorder="1" applyAlignment="1" applyProtection="1">
      <alignment wrapText="1"/>
      <protection hidden="1"/>
    </xf>
    <xf numFmtId="0" fontId="2" fillId="0" borderId="0" xfId="2" applyNumberFormat="1" applyFont="1" applyFill="1" applyAlignment="1" applyProtection="1">
      <alignment horizontal="justify" vertical="top"/>
      <protection hidden="1"/>
    </xf>
    <xf numFmtId="0" fontId="5" fillId="0" borderId="0" xfId="0" applyFont="1" applyAlignment="1">
      <alignment horizontal="justify" vertical="top"/>
    </xf>
    <xf numFmtId="0" fontId="4" fillId="0" borderId="0" xfId="0" applyFont="1" applyAlignment="1"/>
    <xf numFmtId="0" fontId="0" fillId="0" borderId="0" xfId="0" applyAlignment="1"/>
    <xf numFmtId="0" fontId="2" fillId="0" borderId="0" xfId="2" applyNumberFormat="1" applyFont="1" applyFill="1" applyAlignment="1" applyProtection="1">
      <alignment horizontal="left"/>
      <protection hidden="1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8" fillId="0" borderId="7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2" xfId="0" applyFont="1" applyBorder="1" applyAlignment="1">
      <alignment horizontal="justify" vertical="center"/>
    </xf>
    <xf numFmtId="0" fontId="7" fillId="0" borderId="6" xfId="0" applyFont="1" applyBorder="1" applyAlignment="1">
      <alignment horizontal="justify" vertical="center"/>
    </xf>
    <xf numFmtId="0" fontId="8" fillId="0" borderId="16" xfId="0" applyFont="1" applyBorder="1" applyAlignment="1">
      <alignment horizontal="center" vertical="justify"/>
    </xf>
    <xf numFmtId="0" fontId="7" fillId="0" borderId="17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 vertical="justify"/>
    </xf>
    <xf numFmtId="0" fontId="8" fillId="0" borderId="0" xfId="0" applyFont="1" applyBorder="1" applyAlignment="1">
      <alignment horizontal="center" vertical="justify"/>
    </xf>
    <xf numFmtId="0" fontId="6" fillId="0" borderId="0" xfId="0" applyFont="1" applyBorder="1" applyAlignment="1">
      <alignment horizontal="center" vertical="justify" wrapText="1"/>
    </xf>
    <xf numFmtId="0" fontId="7" fillId="0" borderId="0" xfId="0" applyFont="1" applyAlignment="1">
      <alignment horizontal="center" vertical="justify" wrapText="1"/>
    </xf>
    <xf numFmtId="164" fontId="6" fillId="0" borderId="3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 applyAlignment="1">
      <alignment horizontal="right" vertical="top" wrapText="1"/>
    </xf>
    <xf numFmtId="164" fontId="9" fillId="0" borderId="3" xfId="0" applyNumberFormat="1" applyFont="1" applyBorder="1" applyAlignment="1">
      <alignment vertical="center"/>
    </xf>
    <xf numFmtId="164" fontId="8" fillId="0" borderId="6" xfId="0" applyNumberFormat="1" applyFont="1" applyBorder="1"/>
    <xf numFmtId="164" fontId="8" fillId="0" borderId="6" xfId="2" applyNumberFormat="1" applyFont="1" applyFill="1" applyBorder="1" applyAlignment="1" applyProtection="1">
      <protection hidden="1"/>
    </xf>
    <xf numFmtId="164" fontId="8" fillId="0" borderId="3" xfId="2" applyNumberFormat="1" applyFont="1" applyFill="1" applyBorder="1" applyAlignment="1" applyProtection="1">
      <protection hidden="1"/>
    </xf>
    <xf numFmtId="164" fontId="9" fillId="0" borderId="3" xfId="2" applyNumberFormat="1" applyFont="1" applyFill="1" applyBorder="1" applyAlignment="1" applyProtection="1">
      <alignment horizontal="right" vertical="center" wrapText="1"/>
      <protection hidden="1"/>
    </xf>
    <xf numFmtId="164" fontId="11" fillId="0" borderId="3" xfId="0" applyNumberFormat="1" applyFont="1" applyBorder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164" fontId="10" fillId="0" borderId="3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>
      <alignment horizontal="right" vertical="top" wrapText="1"/>
    </xf>
    <xf numFmtId="164" fontId="11" fillId="0" borderId="11" xfId="0" applyNumberFormat="1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4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>
      <alignment horizontal="right" vertical="top" wrapText="1"/>
    </xf>
    <xf numFmtId="164" fontId="10" fillId="0" borderId="20" xfId="0" applyNumberFormat="1" applyFont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tabSelected="1" view="pageBreakPreview" topLeftCell="A139" zoomScaleNormal="90" zoomScaleSheetLayoutView="100" workbookViewId="0">
      <selection activeCell="D157" sqref="D157"/>
    </sheetView>
  </sheetViews>
  <sheetFormatPr defaultRowHeight="12.75" x14ac:dyDescent="0.2"/>
  <cols>
    <col min="1" max="1" width="4.42578125" customWidth="1"/>
    <col min="2" max="2" width="29" customWidth="1"/>
    <col min="3" max="3" width="16.5703125" customWidth="1"/>
    <col min="4" max="4" width="14.5703125" customWidth="1"/>
    <col min="5" max="5" width="16.28515625" customWidth="1"/>
  </cols>
  <sheetData>
    <row r="1" spans="1:5" ht="24" customHeight="1" x14ac:dyDescent="0.25">
      <c r="B1" s="55" t="s">
        <v>42</v>
      </c>
      <c r="C1" s="54"/>
      <c r="D1" s="54"/>
      <c r="E1" s="54"/>
    </row>
    <row r="2" spans="1:5" ht="42" customHeight="1" x14ac:dyDescent="0.2">
      <c r="B2" s="51" t="s">
        <v>50</v>
      </c>
      <c r="C2" s="52"/>
      <c r="D2" s="53"/>
      <c r="E2" s="53"/>
    </row>
    <row r="3" spans="1:5" ht="81.75" customHeight="1" x14ac:dyDescent="0.2">
      <c r="B3" s="51" t="s">
        <v>49</v>
      </c>
      <c r="C3" s="54"/>
      <c r="D3" s="54"/>
      <c r="E3" s="54"/>
    </row>
    <row r="4" spans="1:5" ht="24.75" customHeight="1" x14ac:dyDescent="0.2">
      <c r="A4" s="1"/>
      <c r="B4" s="56"/>
      <c r="C4" s="54"/>
      <c r="D4" s="54"/>
      <c r="E4" s="54"/>
    </row>
    <row r="5" spans="1:5" ht="20.25" customHeight="1" x14ac:dyDescent="0.2">
      <c r="A5" s="1"/>
      <c r="B5" s="57"/>
      <c r="C5" s="54"/>
      <c r="D5" s="54"/>
      <c r="E5" s="54"/>
    </row>
    <row r="6" spans="1:5" ht="44.25" customHeight="1" x14ac:dyDescent="0.2">
      <c r="A6" s="67" t="s">
        <v>7</v>
      </c>
      <c r="B6" s="67"/>
      <c r="C6" s="67"/>
      <c r="D6" s="67"/>
      <c r="E6" s="67"/>
    </row>
    <row r="7" spans="1:5" ht="27.75" customHeight="1" x14ac:dyDescent="0.2">
      <c r="A7" s="68"/>
      <c r="B7" s="68"/>
      <c r="C7" s="68"/>
      <c r="D7" s="68"/>
      <c r="E7" s="68"/>
    </row>
    <row r="8" spans="1:5" ht="21.75" customHeight="1" x14ac:dyDescent="0.2">
      <c r="A8" s="65"/>
      <c r="B8" s="66"/>
      <c r="C8" s="2"/>
      <c r="D8" s="2"/>
      <c r="E8" s="3" t="s">
        <v>36</v>
      </c>
    </row>
    <row r="9" spans="1:5" ht="21.75" customHeight="1" x14ac:dyDescent="0.2">
      <c r="A9" s="63" t="s">
        <v>0</v>
      </c>
      <c r="B9" s="61" t="s">
        <v>41</v>
      </c>
      <c r="C9" s="58" t="s">
        <v>37</v>
      </c>
      <c r="D9" s="59"/>
      <c r="E9" s="60"/>
    </row>
    <row r="10" spans="1:5" ht="70.5" customHeight="1" x14ac:dyDescent="0.2">
      <c r="A10" s="64"/>
      <c r="B10" s="62"/>
      <c r="C10" s="4" t="s">
        <v>38</v>
      </c>
      <c r="D10" s="4" t="s">
        <v>39</v>
      </c>
      <c r="E10" s="4" t="s">
        <v>40</v>
      </c>
    </row>
    <row r="11" spans="1:5" ht="22.5" customHeight="1" x14ac:dyDescent="0.2">
      <c r="A11" s="5">
        <v>1</v>
      </c>
      <c r="B11" s="6" t="s">
        <v>2</v>
      </c>
      <c r="C11" s="7">
        <f>SUM(C12:C22)</f>
        <v>51568.700000000004</v>
      </c>
      <c r="D11" s="7">
        <f t="shared" ref="D11:E11" si="0">SUM(D12:D22)</f>
        <v>52981.900000000009</v>
      </c>
      <c r="E11" s="7">
        <f t="shared" si="0"/>
        <v>53157.9</v>
      </c>
    </row>
    <row r="12" spans="1:5" ht="26.25" customHeight="1" x14ac:dyDescent="0.2">
      <c r="A12" s="8"/>
      <c r="B12" s="30" t="s">
        <v>4</v>
      </c>
      <c r="C12" s="9">
        <v>5679.6</v>
      </c>
      <c r="D12" s="9">
        <v>5555.8</v>
      </c>
      <c r="E12" s="9">
        <v>5459.6</v>
      </c>
    </row>
    <row r="13" spans="1:5" x14ac:dyDescent="0.2">
      <c r="A13" s="8"/>
      <c r="B13" s="30" t="s">
        <v>5</v>
      </c>
      <c r="C13" s="9">
        <v>4636.3</v>
      </c>
      <c r="D13" s="9">
        <v>4832.7</v>
      </c>
      <c r="E13" s="9">
        <v>4908.3</v>
      </c>
    </row>
    <row r="14" spans="1:5" x14ac:dyDescent="0.2">
      <c r="A14" s="8"/>
      <c r="B14" s="30" t="s">
        <v>9</v>
      </c>
      <c r="C14" s="9">
        <v>5004.7</v>
      </c>
      <c r="D14" s="9">
        <v>5160.3999999999996</v>
      </c>
      <c r="E14" s="9">
        <v>5187.5</v>
      </c>
    </row>
    <row r="15" spans="1:5" x14ac:dyDescent="0.2">
      <c r="A15" s="8"/>
      <c r="B15" s="30" t="s">
        <v>10</v>
      </c>
      <c r="C15" s="9">
        <v>4009</v>
      </c>
      <c r="D15" s="9">
        <v>4255.5</v>
      </c>
      <c r="E15" s="9">
        <v>4380.2</v>
      </c>
    </row>
    <row r="16" spans="1:5" x14ac:dyDescent="0.2">
      <c r="A16" s="8"/>
      <c r="B16" s="30" t="s">
        <v>11</v>
      </c>
      <c r="C16" s="9">
        <v>4389.6000000000004</v>
      </c>
      <c r="D16" s="9">
        <v>4575.3999999999996</v>
      </c>
      <c r="E16" s="9">
        <v>4631.7</v>
      </c>
    </row>
    <row r="17" spans="1:5" x14ac:dyDescent="0.2">
      <c r="A17" s="8"/>
      <c r="B17" s="30" t="s">
        <v>12</v>
      </c>
      <c r="C17" s="9">
        <v>5093.6000000000004</v>
      </c>
      <c r="D17" s="9">
        <v>5110.8</v>
      </c>
      <c r="E17" s="9">
        <v>4994</v>
      </c>
    </row>
    <row r="18" spans="1:5" x14ac:dyDescent="0.2">
      <c r="A18" s="8"/>
      <c r="B18" s="30" t="s">
        <v>13</v>
      </c>
      <c r="C18" s="9">
        <v>4161.8999999999996</v>
      </c>
      <c r="D18" s="9">
        <v>4348.1000000000004</v>
      </c>
      <c r="E18" s="9">
        <v>4402.6000000000004</v>
      </c>
    </row>
    <row r="19" spans="1:5" x14ac:dyDescent="0.2">
      <c r="A19" s="8"/>
      <c r="B19" s="30" t="s">
        <v>14</v>
      </c>
      <c r="C19" s="9">
        <v>5558.3</v>
      </c>
      <c r="D19" s="9">
        <v>5649.9</v>
      </c>
      <c r="E19" s="9">
        <v>5601.2</v>
      </c>
    </row>
    <row r="20" spans="1:5" x14ac:dyDescent="0.2">
      <c r="A20" s="8"/>
      <c r="B20" s="30" t="s">
        <v>15</v>
      </c>
      <c r="C20" s="9">
        <v>4405.3999999999996</v>
      </c>
      <c r="D20" s="9">
        <v>4584.8999999999996</v>
      </c>
      <c r="E20" s="9">
        <v>4632.3999999999996</v>
      </c>
    </row>
    <row r="21" spans="1:5" x14ac:dyDescent="0.2">
      <c r="A21" s="8"/>
      <c r="B21" s="30" t="s">
        <v>16</v>
      </c>
      <c r="C21" s="9">
        <v>4331.7</v>
      </c>
      <c r="D21" s="9">
        <v>4560.8999999999996</v>
      </c>
      <c r="E21" s="9">
        <v>4662.1000000000004</v>
      </c>
    </row>
    <row r="22" spans="1:5" x14ac:dyDescent="0.2">
      <c r="A22" s="8"/>
      <c r="B22" s="30" t="s">
        <v>17</v>
      </c>
      <c r="C22" s="9">
        <v>4298.6000000000004</v>
      </c>
      <c r="D22" s="9">
        <v>4347.5</v>
      </c>
      <c r="E22" s="9">
        <v>4298.3</v>
      </c>
    </row>
    <row r="23" spans="1:5" ht="75.75" customHeight="1" x14ac:dyDescent="0.2">
      <c r="A23" s="10">
        <v>2</v>
      </c>
      <c r="B23" s="11" t="s">
        <v>6</v>
      </c>
      <c r="C23" s="12">
        <f>SUM(C24:C34)</f>
        <v>1334.5354500000001</v>
      </c>
      <c r="D23" s="12">
        <f t="shared" ref="D23:E23" si="1">SUM(D24:D34)</f>
        <v>1294.2111199999999</v>
      </c>
      <c r="E23" s="12">
        <f t="shared" si="1"/>
        <v>1340.0723999999998</v>
      </c>
    </row>
    <row r="24" spans="1:5" x14ac:dyDescent="0.2">
      <c r="A24" s="8"/>
      <c r="B24" s="30" t="s">
        <v>4</v>
      </c>
      <c r="C24" s="13">
        <v>121.3214</v>
      </c>
      <c r="D24" s="14">
        <v>117.65555999999999</v>
      </c>
      <c r="E24" s="14">
        <v>121.82476</v>
      </c>
    </row>
    <row r="25" spans="1:5" x14ac:dyDescent="0.2">
      <c r="A25" s="8"/>
      <c r="B25" s="30" t="s">
        <v>5</v>
      </c>
      <c r="C25" s="13">
        <v>121.3214</v>
      </c>
      <c r="D25" s="14">
        <v>117.65555999999999</v>
      </c>
      <c r="E25" s="14">
        <v>121.82476</v>
      </c>
    </row>
    <row r="26" spans="1:5" x14ac:dyDescent="0.2">
      <c r="A26" s="8"/>
      <c r="B26" s="30" t="s">
        <v>9</v>
      </c>
      <c r="C26" s="13">
        <v>121.3214</v>
      </c>
      <c r="D26" s="14">
        <v>117.65555999999999</v>
      </c>
      <c r="E26" s="14">
        <v>121.82476</v>
      </c>
    </row>
    <row r="27" spans="1:5" x14ac:dyDescent="0.2">
      <c r="A27" s="8"/>
      <c r="B27" s="30" t="s">
        <v>10</v>
      </c>
      <c r="C27" s="13">
        <v>121.3214</v>
      </c>
      <c r="D27" s="14">
        <v>117.65555999999999</v>
      </c>
      <c r="E27" s="14">
        <v>121.82476</v>
      </c>
    </row>
    <row r="28" spans="1:5" x14ac:dyDescent="0.2">
      <c r="A28" s="8"/>
      <c r="B28" s="30" t="s">
        <v>11</v>
      </c>
      <c r="C28" s="13">
        <v>121.3214</v>
      </c>
      <c r="D28" s="14">
        <v>117.65555999999999</v>
      </c>
      <c r="E28" s="14">
        <v>121.82476</v>
      </c>
    </row>
    <row r="29" spans="1:5" x14ac:dyDescent="0.2">
      <c r="A29" s="8"/>
      <c r="B29" s="30" t="s">
        <v>12</v>
      </c>
      <c r="C29" s="13">
        <v>121.3214</v>
      </c>
      <c r="D29" s="14">
        <v>117.65555999999999</v>
      </c>
      <c r="E29" s="14">
        <v>121.82476</v>
      </c>
    </row>
    <row r="30" spans="1:5" x14ac:dyDescent="0.2">
      <c r="A30" s="8"/>
      <c r="B30" s="30" t="s">
        <v>13</v>
      </c>
      <c r="C30" s="13">
        <v>121.32141</v>
      </c>
      <c r="D30" s="14">
        <v>117.65555999999999</v>
      </c>
      <c r="E30" s="14">
        <v>121.82476</v>
      </c>
    </row>
    <row r="31" spans="1:5" x14ac:dyDescent="0.2">
      <c r="A31" s="8"/>
      <c r="B31" s="30" t="s">
        <v>14</v>
      </c>
      <c r="C31" s="13">
        <v>121.32141</v>
      </c>
      <c r="D31" s="14">
        <v>117.65555000000001</v>
      </c>
      <c r="E31" s="14">
        <v>121.82477</v>
      </c>
    </row>
    <row r="32" spans="1:5" x14ac:dyDescent="0.2">
      <c r="A32" s="8"/>
      <c r="B32" s="30" t="s">
        <v>15</v>
      </c>
      <c r="C32" s="13">
        <v>121.32141</v>
      </c>
      <c r="D32" s="14">
        <v>117.65555000000001</v>
      </c>
      <c r="E32" s="14">
        <v>121.82477</v>
      </c>
    </row>
    <row r="33" spans="1:5" x14ac:dyDescent="0.2">
      <c r="A33" s="8"/>
      <c r="B33" s="30" t="s">
        <v>16</v>
      </c>
      <c r="C33" s="13">
        <v>121.32141</v>
      </c>
      <c r="D33" s="14">
        <v>117.65555000000001</v>
      </c>
      <c r="E33" s="14">
        <v>121.82477</v>
      </c>
    </row>
    <row r="34" spans="1:5" x14ac:dyDescent="0.2">
      <c r="A34" s="8"/>
      <c r="B34" s="30" t="s">
        <v>17</v>
      </c>
      <c r="C34" s="13">
        <v>121.32141</v>
      </c>
      <c r="D34" s="14">
        <v>117.65555000000001</v>
      </c>
      <c r="E34" s="14">
        <v>121.82477</v>
      </c>
    </row>
    <row r="35" spans="1:5" ht="75.75" customHeight="1" x14ac:dyDescent="0.2">
      <c r="A35" s="10">
        <v>3</v>
      </c>
      <c r="B35" s="15" t="s">
        <v>18</v>
      </c>
      <c r="C35" s="71">
        <f>SUM(C36:C47)</f>
        <v>1.2</v>
      </c>
      <c r="D35" s="71">
        <f t="shared" ref="D35:E35" si="2">SUM(D36:D47)</f>
        <v>1.2</v>
      </c>
      <c r="E35" s="71">
        <f t="shared" si="2"/>
        <v>1.2</v>
      </c>
    </row>
    <row r="36" spans="1:5" ht="18.75" customHeight="1" x14ac:dyDescent="0.2">
      <c r="A36" s="8"/>
      <c r="B36" s="31" t="s">
        <v>3</v>
      </c>
      <c r="C36" s="72">
        <v>0.1</v>
      </c>
      <c r="D36" s="72">
        <v>0.1</v>
      </c>
      <c r="E36" s="72">
        <v>0.1</v>
      </c>
    </row>
    <row r="37" spans="1:5" x14ac:dyDescent="0.2">
      <c r="A37" s="8"/>
      <c r="B37" s="30" t="s">
        <v>4</v>
      </c>
      <c r="C37" s="9">
        <v>0.1</v>
      </c>
      <c r="D37" s="9">
        <v>0.1</v>
      </c>
      <c r="E37" s="9">
        <v>0.1</v>
      </c>
    </row>
    <row r="38" spans="1:5" x14ac:dyDescent="0.2">
      <c r="A38" s="8"/>
      <c r="B38" s="30" t="s">
        <v>5</v>
      </c>
      <c r="C38" s="9">
        <v>0.1</v>
      </c>
      <c r="D38" s="9">
        <v>0.1</v>
      </c>
      <c r="E38" s="9">
        <v>0.1</v>
      </c>
    </row>
    <row r="39" spans="1:5" x14ac:dyDescent="0.2">
      <c r="A39" s="8"/>
      <c r="B39" s="30" t="s">
        <v>9</v>
      </c>
      <c r="C39" s="9">
        <v>0.1</v>
      </c>
      <c r="D39" s="9">
        <v>0.1</v>
      </c>
      <c r="E39" s="9">
        <v>0.1</v>
      </c>
    </row>
    <row r="40" spans="1:5" x14ac:dyDescent="0.2">
      <c r="A40" s="8"/>
      <c r="B40" s="30" t="s">
        <v>10</v>
      </c>
      <c r="C40" s="9">
        <v>0.1</v>
      </c>
      <c r="D40" s="9">
        <v>0.1</v>
      </c>
      <c r="E40" s="9">
        <v>0.1</v>
      </c>
    </row>
    <row r="41" spans="1:5" x14ac:dyDescent="0.2">
      <c r="A41" s="8"/>
      <c r="B41" s="30" t="s">
        <v>11</v>
      </c>
      <c r="C41" s="9">
        <v>0.1</v>
      </c>
      <c r="D41" s="9">
        <v>0.1</v>
      </c>
      <c r="E41" s="9">
        <v>0.1</v>
      </c>
    </row>
    <row r="42" spans="1:5" x14ac:dyDescent="0.2">
      <c r="A42" s="8"/>
      <c r="B42" s="30" t="s">
        <v>12</v>
      </c>
      <c r="C42" s="9">
        <v>0.1</v>
      </c>
      <c r="D42" s="9">
        <v>0.1</v>
      </c>
      <c r="E42" s="9">
        <v>0.1</v>
      </c>
    </row>
    <row r="43" spans="1:5" x14ac:dyDescent="0.2">
      <c r="A43" s="8"/>
      <c r="B43" s="30" t="s">
        <v>13</v>
      </c>
      <c r="C43" s="9">
        <v>0.1</v>
      </c>
      <c r="D43" s="9">
        <v>0.1</v>
      </c>
      <c r="E43" s="9">
        <v>0.1</v>
      </c>
    </row>
    <row r="44" spans="1:5" x14ac:dyDescent="0.2">
      <c r="A44" s="8"/>
      <c r="B44" s="30" t="s">
        <v>14</v>
      </c>
      <c r="C44" s="9">
        <v>0.1</v>
      </c>
      <c r="D44" s="9">
        <v>0.1</v>
      </c>
      <c r="E44" s="9">
        <v>0.1</v>
      </c>
    </row>
    <row r="45" spans="1:5" x14ac:dyDescent="0.2">
      <c r="A45" s="8"/>
      <c r="B45" s="30" t="s">
        <v>15</v>
      </c>
      <c r="C45" s="9">
        <v>0.1</v>
      </c>
      <c r="D45" s="9">
        <v>0.1</v>
      </c>
      <c r="E45" s="9">
        <v>0.1</v>
      </c>
    </row>
    <row r="46" spans="1:5" x14ac:dyDescent="0.2">
      <c r="A46" s="17"/>
      <c r="B46" s="30" t="s">
        <v>16</v>
      </c>
      <c r="C46" s="9">
        <v>0.1</v>
      </c>
      <c r="D46" s="9">
        <v>0.1</v>
      </c>
      <c r="E46" s="9">
        <v>0.1</v>
      </c>
    </row>
    <row r="47" spans="1:5" x14ac:dyDescent="0.2">
      <c r="A47" s="17"/>
      <c r="B47" s="30" t="s">
        <v>17</v>
      </c>
      <c r="C47" s="9">
        <v>0.1</v>
      </c>
      <c r="D47" s="9">
        <v>0.1</v>
      </c>
      <c r="E47" s="9">
        <v>0.1</v>
      </c>
    </row>
    <row r="48" spans="1:5" ht="159" customHeight="1" x14ac:dyDescent="0.2">
      <c r="A48" s="5" t="s">
        <v>8</v>
      </c>
      <c r="B48" s="11" t="s">
        <v>43</v>
      </c>
      <c r="C48" s="46">
        <f t="shared" ref="C48:E48" si="3">SUM(C49:C60)</f>
        <v>147990.06</v>
      </c>
      <c r="D48" s="46">
        <f t="shared" si="3"/>
        <v>0</v>
      </c>
      <c r="E48" s="46">
        <f t="shared" si="3"/>
        <v>0</v>
      </c>
    </row>
    <row r="49" spans="1:5" ht="19.5" customHeight="1" x14ac:dyDescent="0.2">
      <c r="A49" s="41"/>
      <c r="B49" s="31" t="s">
        <v>3</v>
      </c>
      <c r="C49" s="73">
        <v>57328.800000000003</v>
      </c>
      <c r="D49" s="20"/>
      <c r="E49" s="20"/>
    </row>
    <row r="50" spans="1:5" ht="26.25" customHeight="1" x14ac:dyDescent="0.2">
      <c r="A50" s="17"/>
      <c r="B50" s="30" t="s">
        <v>4</v>
      </c>
      <c r="C50" s="74">
        <v>9870.7000000000007</v>
      </c>
      <c r="D50" s="21"/>
      <c r="E50" s="21"/>
    </row>
    <row r="51" spans="1:5" ht="20.25" customHeight="1" x14ac:dyDescent="0.2">
      <c r="A51" s="17"/>
      <c r="B51" s="30" t="s">
        <v>5</v>
      </c>
      <c r="C51" s="74">
        <v>9714.7000000000007</v>
      </c>
      <c r="D51" s="21"/>
      <c r="E51" s="21"/>
    </row>
    <row r="52" spans="1:5" ht="22.5" customHeight="1" x14ac:dyDescent="0.2">
      <c r="A52" s="17"/>
      <c r="B52" s="30" t="s">
        <v>9</v>
      </c>
      <c r="C52" s="74">
        <v>8262.7000000000007</v>
      </c>
      <c r="D52" s="21"/>
      <c r="E52" s="21"/>
    </row>
    <row r="53" spans="1:5" ht="22.5" customHeight="1" x14ac:dyDescent="0.2">
      <c r="A53" s="17"/>
      <c r="B53" s="30" t="s">
        <v>10</v>
      </c>
      <c r="C53" s="74">
        <v>6127.26</v>
      </c>
      <c r="D53" s="21"/>
      <c r="E53" s="21"/>
    </row>
    <row r="54" spans="1:5" ht="26.25" customHeight="1" x14ac:dyDescent="0.2">
      <c r="A54" s="17"/>
      <c r="B54" s="30" t="s">
        <v>11</v>
      </c>
      <c r="C54" s="74">
        <v>6469.8</v>
      </c>
      <c r="D54" s="21"/>
      <c r="E54" s="21"/>
    </row>
    <row r="55" spans="1:5" ht="24" customHeight="1" x14ac:dyDescent="0.2">
      <c r="A55" s="17"/>
      <c r="B55" s="30" t="s">
        <v>12</v>
      </c>
      <c r="C55" s="74">
        <v>11302.9</v>
      </c>
      <c r="D55" s="21"/>
      <c r="E55" s="21"/>
    </row>
    <row r="56" spans="1:5" ht="24" customHeight="1" x14ac:dyDescent="0.2">
      <c r="A56" s="17"/>
      <c r="B56" s="30" t="s">
        <v>13</v>
      </c>
      <c r="C56" s="74">
        <v>5838</v>
      </c>
      <c r="D56" s="21"/>
      <c r="E56" s="21"/>
    </row>
    <row r="57" spans="1:5" ht="24" customHeight="1" x14ac:dyDescent="0.2">
      <c r="A57" s="17"/>
      <c r="B57" s="30" t="s">
        <v>14</v>
      </c>
      <c r="C57" s="74">
        <v>12216.9</v>
      </c>
      <c r="D57" s="21"/>
      <c r="E57" s="21"/>
    </row>
    <row r="58" spans="1:5" ht="23.25" customHeight="1" x14ac:dyDescent="0.2">
      <c r="A58" s="17"/>
      <c r="B58" s="30" t="s">
        <v>15</v>
      </c>
      <c r="C58" s="74">
        <v>6313.7</v>
      </c>
      <c r="D58" s="21"/>
      <c r="E58" s="21"/>
    </row>
    <row r="59" spans="1:5" ht="21.75" customHeight="1" x14ac:dyDescent="0.2">
      <c r="A59" s="17"/>
      <c r="B59" s="30" t="s">
        <v>16</v>
      </c>
      <c r="C59" s="74">
        <v>6063.1</v>
      </c>
      <c r="D59" s="21"/>
      <c r="E59" s="21"/>
    </row>
    <row r="60" spans="1:5" ht="28.5" customHeight="1" x14ac:dyDescent="0.2">
      <c r="A60" s="23"/>
      <c r="B60" s="42" t="s">
        <v>17</v>
      </c>
      <c r="C60" s="74">
        <v>8481.5</v>
      </c>
      <c r="D60" s="27"/>
      <c r="E60" s="27"/>
    </row>
    <row r="61" spans="1:5" ht="167.25" customHeight="1" x14ac:dyDescent="0.2">
      <c r="A61" s="5">
        <v>5</v>
      </c>
      <c r="B61" s="18" t="s">
        <v>19</v>
      </c>
      <c r="C61" s="19">
        <f>SUM(C62:C73)</f>
        <v>42965.799999999988</v>
      </c>
      <c r="D61" s="19">
        <f t="shared" ref="D61:E61" si="4">SUM(D62:D73)</f>
        <v>35962.200000000004</v>
      </c>
      <c r="E61" s="19">
        <f t="shared" si="4"/>
        <v>38300.000000000015</v>
      </c>
    </row>
    <row r="62" spans="1:5" x14ac:dyDescent="0.2">
      <c r="A62" s="17"/>
      <c r="B62" s="31" t="s">
        <v>3</v>
      </c>
      <c r="C62" s="73">
        <v>24777.740099999999</v>
      </c>
      <c r="D62" s="20">
        <v>31282.7</v>
      </c>
      <c r="E62" s="20">
        <v>33622.300000000003</v>
      </c>
    </row>
    <row r="63" spans="1:5" x14ac:dyDescent="0.2">
      <c r="A63" s="17"/>
      <c r="B63" s="30" t="s">
        <v>4</v>
      </c>
      <c r="C63" s="74">
        <v>856.01216999999997</v>
      </c>
      <c r="D63" s="21">
        <v>682.6</v>
      </c>
      <c r="E63" s="21">
        <v>680.8</v>
      </c>
    </row>
    <row r="64" spans="1:5" x14ac:dyDescent="0.2">
      <c r="A64" s="17"/>
      <c r="B64" s="30" t="s">
        <v>5</v>
      </c>
      <c r="C64" s="74">
        <v>1537.68146</v>
      </c>
      <c r="D64" s="21">
        <v>567.79999999999995</v>
      </c>
      <c r="E64" s="21">
        <v>567.79999999999995</v>
      </c>
    </row>
    <row r="65" spans="1:5" x14ac:dyDescent="0.2">
      <c r="A65" s="17"/>
      <c r="B65" s="30" t="s">
        <v>9</v>
      </c>
      <c r="C65" s="74">
        <v>5322.5499</v>
      </c>
      <c r="D65" s="21"/>
      <c r="E65" s="21"/>
    </row>
    <row r="66" spans="1:5" x14ac:dyDescent="0.2">
      <c r="A66" s="17"/>
      <c r="B66" s="30" t="s">
        <v>10</v>
      </c>
      <c r="C66" s="74">
        <v>1469.3887999999999</v>
      </c>
      <c r="D66" s="21"/>
      <c r="E66" s="21"/>
    </row>
    <row r="67" spans="1:5" x14ac:dyDescent="0.2">
      <c r="A67" s="17"/>
      <c r="B67" s="30" t="s">
        <v>11</v>
      </c>
      <c r="C67" s="74">
        <v>913.93452000000002</v>
      </c>
      <c r="D67" s="21">
        <v>505.4</v>
      </c>
      <c r="E67" s="21">
        <v>505.4</v>
      </c>
    </row>
    <row r="68" spans="1:5" x14ac:dyDescent="0.2">
      <c r="A68" s="17"/>
      <c r="B68" s="30" t="s">
        <v>12</v>
      </c>
      <c r="C68" s="74">
        <v>3018.9819400000001</v>
      </c>
      <c r="D68" s="21"/>
      <c r="E68" s="21"/>
    </row>
    <row r="69" spans="1:5" x14ac:dyDescent="0.2">
      <c r="A69" s="17"/>
      <c r="B69" s="30" t="s">
        <v>13</v>
      </c>
      <c r="C69" s="74">
        <v>1126.24</v>
      </c>
      <c r="D69" s="21">
        <v>398.4</v>
      </c>
      <c r="E69" s="21">
        <v>398.4</v>
      </c>
    </row>
    <row r="70" spans="1:5" x14ac:dyDescent="0.2">
      <c r="A70" s="17"/>
      <c r="B70" s="30" t="s">
        <v>14</v>
      </c>
      <c r="C70" s="74">
        <v>1989.539</v>
      </c>
      <c r="D70" s="21">
        <v>978.7</v>
      </c>
      <c r="E70" s="21">
        <v>978.7</v>
      </c>
    </row>
    <row r="71" spans="1:5" x14ac:dyDescent="0.2">
      <c r="A71" s="17"/>
      <c r="B71" s="30" t="s">
        <v>15</v>
      </c>
      <c r="C71" s="74">
        <v>0</v>
      </c>
      <c r="D71" s="21">
        <v>346.8</v>
      </c>
      <c r="E71" s="21">
        <v>346.8</v>
      </c>
    </row>
    <row r="72" spans="1:5" x14ac:dyDescent="0.2">
      <c r="A72" s="17"/>
      <c r="B72" s="30" t="s">
        <v>16</v>
      </c>
      <c r="C72" s="74">
        <v>1590.01711</v>
      </c>
      <c r="D72" s="21">
        <v>350</v>
      </c>
      <c r="E72" s="21">
        <v>350</v>
      </c>
    </row>
    <row r="73" spans="1:5" x14ac:dyDescent="0.2">
      <c r="A73" s="23"/>
      <c r="B73" s="42" t="s">
        <v>17</v>
      </c>
      <c r="C73" s="74">
        <v>363.71499999999997</v>
      </c>
      <c r="D73" s="27">
        <v>849.8</v>
      </c>
      <c r="E73" s="27">
        <v>849.8</v>
      </c>
    </row>
    <row r="74" spans="1:5" ht="150" customHeight="1" x14ac:dyDescent="0.2">
      <c r="A74" s="5">
        <v>6</v>
      </c>
      <c r="B74" s="22" t="s">
        <v>20</v>
      </c>
      <c r="C74" s="19">
        <f>SUM(C75:C85)</f>
        <v>1093.33</v>
      </c>
      <c r="D74" s="19">
        <f>SUM(D75:D85)</f>
        <v>0</v>
      </c>
      <c r="E74" s="19">
        <f>SUM(E75:E85)</f>
        <v>0</v>
      </c>
    </row>
    <row r="75" spans="1:5" x14ac:dyDescent="0.2">
      <c r="A75" s="41"/>
      <c r="B75" s="30" t="s">
        <v>4</v>
      </c>
      <c r="C75" s="48">
        <v>40</v>
      </c>
      <c r="D75" s="20"/>
      <c r="E75" s="20"/>
    </row>
    <row r="76" spans="1:5" x14ac:dyDescent="0.2">
      <c r="A76" s="17"/>
      <c r="B76" s="30" t="s">
        <v>5</v>
      </c>
      <c r="C76" s="49">
        <v>285</v>
      </c>
      <c r="D76" s="21"/>
      <c r="E76" s="21"/>
    </row>
    <row r="77" spans="1:5" x14ac:dyDescent="0.2">
      <c r="A77" s="17"/>
      <c r="B77" s="30" t="s">
        <v>9</v>
      </c>
      <c r="C77" s="49">
        <v>110.3</v>
      </c>
      <c r="D77" s="21"/>
      <c r="E77" s="21"/>
    </row>
    <row r="78" spans="1:5" x14ac:dyDescent="0.2">
      <c r="A78" s="17"/>
      <c r="B78" s="30" t="s">
        <v>10</v>
      </c>
      <c r="C78" s="49">
        <v>50.1</v>
      </c>
      <c r="D78" s="21"/>
      <c r="E78" s="21"/>
    </row>
    <row r="79" spans="1:5" x14ac:dyDescent="0.2">
      <c r="A79" s="17"/>
      <c r="B79" s="30" t="s">
        <v>11</v>
      </c>
      <c r="C79" s="49"/>
      <c r="D79" s="21"/>
      <c r="E79" s="21"/>
    </row>
    <row r="80" spans="1:5" x14ac:dyDescent="0.2">
      <c r="A80" s="17"/>
      <c r="B80" s="30" t="s">
        <v>12</v>
      </c>
      <c r="C80" s="49">
        <v>116.7</v>
      </c>
      <c r="D80" s="21"/>
      <c r="E80" s="21"/>
    </row>
    <row r="81" spans="1:5" x14ac:dyDescent="0.2">
      <c r="A81" s="17"/>
      <c r="B81" s="30" t="s">
        <v>13</v>
      </c>
      <c r="C81" s="49">
        <v>20</v>
      </c>
      <c r="D81" s="21"/>
      <c r="E81" s="21"/>
    </row>
    <row r="82" spans="1:5" x14ac:dyDescent="0.2">
      <c r="A82" s="17"/>
      <c r="B82" s="30" t="s">
        <v>14</v>
      </c>
      <c r="C82" s="49">
        <v>134.69999999999999</v>
      </c>
      <c r="D82" s="21"/>
      <c r="E82" s="21"/>
    </row>
    <row r="83" spans="1:5" x14ac:dyDescent="0.2">
      <c r="A83" s="17"/>
      <c r="B83" s="30" t="s">
        <v>15</v>
      </c>
      <c r="C83" s="49">
        <v>75</v>
      </c>
      <c r="D83" s="21"/>
      <c r="E83" s="21"/>
    </row>
    <row r="84" spans="1:5" x14ac:dyDescent="0.2">
      <c r="A84" s="17"/>
      <c r="B84" s="30" t="s">
        <v>16</v>
      </c>
      <c r="C84" s="49">
        <v>88.53</v>
      </c>
      <c r="D84" s="21"/>
      <c r="E84" s="21"/>
    </row>
    <row r="85" spans="1:5" x14ac:dyDescent="0.2">
      <c r="A85" s="23"/>
      <c r="B85" s="42" t="s">
        <v>17</v>
      </c>
      <c r="C85" s="27">
        <v>173</v>
      </c>
      <c r="D85" s="27"/>
      <c r="E85" s="27"/>
    </row>
    <row r="86" spans="1:5" ht="111" customHeight="1" x14ac:dyDescent="0.2">
      <c r="A86" s="5">
        <v>7</v>
      </c>
      <c r="B86" s="43" t="s">
        <v>33</v>
      </c>
      <c r="C86" s="75">
        <f>SUM(C87+C89)</f>
        <v>13657.7</v>
      </c>
      <c r="D86" s="75">
        <f>SUM(D87+D89)</f>
        <v>12462.8</v>
      </c>
      <c r="E86" s="75">
        <f>SUM(E87+E89)</f>
        <v>14223.9</v>
      </c>
    </row>
    <row r="87" spans="1:5" ht="21" x14ac:dyDescent="0.2">
      <c r="A87" s="17"/>
      <c r="B87" s="32" t="s">
        <v>34</v>
      </c>
      <c r="C87" s="76">
        <f>SUM(C88)</f>
        <v>4442.7</v>
      </c>
      <c r="D87" s="76">
        <f t="shared" ref="D87:E87" si="5">SUM(D88)</f>
        <v>3247.8</v>
      </c>
      <c r="E87" s="76">
        <f t="shared" si="5"/>
        <v>5008.8999999999996</v>
      </c>
    </row>
    <row r="88" spans="1:5" ht="21.75" customHeight="1" x14ac:dyDescent="0.2">
      <c r="A88" s="17"/>
      <c r="B88" s="33" t="s">
        <v>3</v>
      </c>
      <c r="C88" s="20">
        <v>4442.7</v>
      </c>
      <c r="D88" s="20">
        <v>3247.8</v>
      </c>
      <c r="E88" s="20">
        <v>5008.8999999999996</v>
      </c>
    </row>
    <row r="89" spans="1:5" ht="46.5" customHeight="1" x14ac:dyDescent="0.2">
      <c r="A89" s="17"/>
      <c r="B89" s="34" t="s">
        <v>35</v>
      </c>
      <c r="C89" s="76">
        <f t="shared" ref="C89:E89" si="6">SUM(C90)</f>
        <v>9215</v>
      </c>
      <c r="D89" s="76">
        <f t="shared" si="6"/>
        <v>9215</v>
      </c>
      <c r="E89" s="76">
        <f t="shared" si="6"/>
        <v>9215</v>
      </c>
    </row>
    <row r="90" spans="1:5" ht="27" customHeight="1" x14ac:dyDescent="0.2">
      <c r="A90" s="23"/>
      <c r="B90" s="36" t="s">
        <v>3</v>
      </c>
      <c r="C90" s="27">
        <v>9215</v>
      </c>
      <c r="D90" s="27">
        <v>9215</v>
      </c>
      <c r="E90" s="27">
        <v>9215</v>
      </c>
    </row>
    <row r="91" spans="1:5" ht="156.75" customHeight="1" x14ac:dyDescent="0.2">
      <c r="A91" s="5">
        <v>8</v>
      </c>
      <c r="B91" s="43" t="s">
        <v>25</v>
      </c>
      <c r="C91" s="46">
        <f>SUM(C92+C94+C96+C98+C100)</f>
        <v>137304.37</v>
      </c>
      <c r="D91" s="46">
        <f t="shared" ref="D91:E91" si="7">SUM(D92+D94+D96)</f>
        <v>85128</v>
      </c>
      <c r="E91" s="46">
        <f t="shared" si="7"/>
        <v>353145.3</v>
      </c>
    </row>
    <row r="92" spans="1:5" ht="61.5" customHeight="1" x14ac:dyDescent="0.2">
      <c r="A92" s="24"/>
      <c r="B92" s="44" t="s">
        <v>23</v>
      </c>
      <c r="C92" s="77">
        <f>SUM(C93)</f>
        <v>8353.2999999999993</v>
      </c>
      <c r="D92" s="77">
        <f t="shared" ref="D92:E92" si="8">SUM(D93)</f>
        <v>8353</v>
      </c>
      <c r="E92" s="77">
        <f t="shared" si="8"/>
        <v>8353</v>
      </c>
    </row>
    <row r="93" spans="1:5" ht="27" customHeight="1" x14ac:dyDescent="0.2">
      <c r="A93" s="17"/>
      <c r="B93" s="33" t="s">
        <v>3</v>
      </c>
      <c r="C93" s="21">
        <v>8353.2999999999993</v>
      </c>
      <c r="D93" s="21">
        <v>8353</v>
      </c>
      <c r="E93" s="21">
        <v>8353</v>
      </c>
    </row>
    <row r="94" spans="1:5" ht="31.5" x14ac:dyDescent="0.2">
      <c r="A94" s="5"/>
      <c r="B94" s="26" t="s">
        <v>26</v>
      </c>
      <c r="C94" s="21">
        <f>SUM(C95)</f>
        <v>0</v>
      </c>
      <c r="D94" s="21">
        <f t="shared" ref="D94:E94" si="9">SUM(D95)</f>
        <v>0</v>
      </c>
      <c r="E94" s="21">
        <f t="shared" si="9"/>
        <v>268017.3</v>
      </c>
    </row>
    <row r="95" spans="1:5" ht="36.75" customHeight="1" x14ac:dyDescent="0.2">
      <c r="A95" s="23"/>
      <c r="B95" s="36" t="s">
        <v>3</v>
      </c>
      <c r="C95" s="27"/>
      <c r="D95" s="27"/>
      <c r="E95" s="27">
        <v>268017.3</v>
      </c>
    </row>
    <row r="96" spans="1:5" ht="32.25" customHeight="1" x14ac:dyDescent="0.2">
      <c r="A96" s="17"/>
      <c r="B96" s="35" t="s">
        <v>24</v>
      </c>
      <c r="C96" s="76">
        <f>SUM(C97)</f>
        <v>98278.77</v>
      </c>
      <c r="D96" s="76">
        <f t="shared" ref="D96:E96" si="10">SUM(D97)</f>
        <v>76775</v>
      </c>
      <c r="E96" s="76">
        <f t="shared" si="10"/>
        <v>76775</v>
      </c>
    </row>
    <row r="97" spans="1:5" ht="24" customHeight="1" x14ac:dyDescent="0.2">
      <c r="A97" s="17"/>
      <c r="B97" s="37" t="s">
        <v>3</v>
      </c>
      <c r="C97" s="78">
        <v>98278.77</v>
      </c>
      <c r="D97" s="78">
        <v>76775</v>
      </c>
      <c r="E97" s="78">
        <v>76775</v>
      </c>
    </row>
    <row r="98" spans="1:5" ht="90.75" customHeight="1" x14ac:dyDescent="0.2">
      <c r="A98" s="17"/>
      <c r="B98" s="38" t="s">
        <v>44</v>
      </c>
      <c r="C98" s="76">
        <f>SUM(C99)</f>
        <v>29172.3</v>
      </c>
      <c r="D98" s="76"/>
      <c r="E98" s="76"/>
    </row>
    <row r="99" spans="1:5" ht="24" customHeight="1" x14ac:dyDescent="0.2">
      <c r="A99" s="17"/>
      <c r="B99" s="36" t="s">
        <v>3</v>
      </c>
      <c r="C99" s="78">
        <v>29172.3</v>
      </c>
      <c r="D99" s="78"/>
      <c r="E99" s="78"/>
    </row>
    <row r="100" spans="1:5" ht="68.25" customHeight="1" x14ac:dyDescent="0.2">
      <c r="A100" s="17"/>
      <c r="B100" s="38" t="s">
        <v>45</v>
      </c>
      <c r="C100" s="76">
        <f>SUM(C101)</f>
        <v>1500</v>
      </c>
      <c r="D100" s="78"/>
      <c r="E100" s="78"/>
    </row>
    <row r="101" spans="1:5" ht="24" customHeight="1" x14ac:dyDescent="0.2">
      <c r="A101" s="23"/>
      <c r="B101" s="36" t="s">
        <v>3</v>
      </c>
      <c r="C101" s="79">
        <v>1500</v>
      </c>
      <c r="D101" s="79"/>
      <c r="E101" s="79"/>
    </row>
    <row r="102" spans="1:5" ht="91.5" customHeight="1" x14ac:dyDescent="0.2">
      <c r="A102" s="5">
        <v>9</v>
      </c>
      <c r="B102" s="43" t="s">
        <v>27</v>
      </c>
      <c r="C102" s="75">
        <f>SUM(C103+C106+C112+C114+C117+C119)</f>
        <v>20255.8</v>
      </c>
      <c r="D102" s="75">
        <f>SUM(D103+D106+D112+D114)</f>
        <v>2564.3000000000002</v>
      </c>
      <c r="E102" s="75">
        <f>SUM(E103+E106+E112+E114)</f>
        <v>2564.3000000000002</v>
      </c>
    </row>
    <row r="103" spans="1:5" x14ac:dyDescent="0.2">
      <c r="A103" s="17"/>
      <c r="B103" s="39" t="s">
        <v>28</v>
      </c>
      <c r="C103" s="80">
        <f>SUM(C104)</f>
        <v>519.29999999999995</v>
      </c>
      <c r="D103" s="80">
        <f t="shared" ref="D103:E103" si="11">SUM(D104)</f>
        <v>519.29999999999995</v>
      </c>
      <c r="E103" s="80">
        <f t="shared" si="11"/>
        <v>519.29999999999995</v>
      </c>
    </row>
    <row r="104" spans="1:5" ht="22.5" customHeight="1" x14ac:dyDescent="0.2">
      <c r="A104" s="17"/>
      <c r="B104" s="33" t="s">
        <v>3</v>
      </c>
      <c r="C104" s="21">
        <v>519.29999999999995</v>
      </c>
      <c r="D104" s="21">
        <v>519.29999999999995</v>
      </c>
      <c r="E104" s="21">
        <v>519.29999999999995</v>
      </c>
    </row>
    <row r="105" spans="1:5" x14ac:dyDescent="0.2">
      <c r="A105" s="17"/>
      <c r="B105" s="33"/>
      <c r="C105" s="21"/>
      <c r="D105" s="21"/>
      <c r="E105" s="21"/>
    </row>
    <row r="106" spans="1:5" ht="101.25" customHeight="1" x14ac:dyDescent="0.2">
      <c r="A106" s="17"/>
      <c r="B106" s="25" t="s">
        <v>29</v>
      </c>
      <c r="C106" s="81">
        <f>SUM(C107:C111)</f>
        <v>1555.6</v>
      </c>
      <c r="D106" s="81">
        <f t="shared" ref="D106:E106" si="12">SUM(D107:D111)</f>
        <v>1545</v>
      </c>
      <c r="E106" s="81">
        <f t="shared" si="12"/>
        <v>1545</v>
      </c>
    </row>
    <row r="107" spans="1:5" ht="21.75" customHeight="1" x14ac:dyDescent="0.2">
      <c r="A107" s="17"/>
      <c r="B107" s="37" t="s">
        <v>3</v>
      </c>
      <c r="C107" s="78">
        <v>1000</v>
      </c>
      <c r="D107" s="78"/>
      <c r="E107" s="78"/>
    </row>
    <row r="108" spans="1:5" ht="21.75" customHeight="1" x14ac:dyDescent="0.2">
      <c r="A108" s="17"/>
      <c r="B108" s="37" t="s">
        <v>4</v>
      </c>
      <c r="C108" s="78"/>
      <c r="D108" s="78"/>
      <c r="E108" s="78">
        <v>772.5</v>
      </c>
    </row>
    <row r="109" spans="1:5" ht="21.75" customHeight="1" x14ac:dyDescent="0.2">
      <c r="A109" s="17"/>
      <c r="B109" s="37" t="s">
        <v>11</v>
      </c>
      <c r="C109" s="78"/>
      <c r="D109" s="78"/>
      <c r="E109" s="78">
        <v>772.5</v>
      </c>
    </row>
    <row r="110" spans="1:5" ht="21.75" customHeight="1" x14ac:dyDescent="0.2">
      <c r="A110" s="17"/>
      <c r="B110" s="37" t="s">
        <v>14</v>
      </c>
      <c r="C110" s="78">
        <v>555.6</v>
      </c>
      <c r="D110" s="78"/>
      <c r="E110" s="78"/>
    </row>
    <row r="111" spans="1:5" ht="28.5" customHeight="1" x14ac:dyDescent="0.2">
      <c r="A111" s="17"/>
      <c r="B111" s="37" t="s">
        <v>12</v>
      </c>
      <c r="C111" s="78"/>
      <c r="D111" s="78">
        <v>1545</v>
      </c>
      <c r="E111" s="78"/>
    </row>
    <row r="112" spans="1:5" ht="24" customHeight="1" x14ac:dyDescent="0.2">
      <c r="A112" s="17"/>
      <c r="B112" s="26" t="s">
        <v>30</v>
      </c>
      <c r="C112" s="82">
        <f>C113</f>
        <v>3872</v>
      </c>
      <c r="D112" s="82">
        <f t="shared" ref="D112:E112" si="13">D113</f>
        <v>0</v>
      </c>
      <c r="E112" s="82">
        <f t="shared" si="13"/>
        <v>0</v>
      </c>
    </row>
    <row r="113" spans="1:5" ht="22.5" customHeight="1" x14ac:dyDescent="0.2">
      <c r="A113" s="17"/>
      <c r="B113" s="37" t="s">
        <v>3</v>
      </c>
      <c r="C113" s="83">
        <v>3872</v>
      </c>
      <c r="D113" s="21"/>
      <c r="E113" s="21"/>
    </row>
    <row r="114" spans="1:5" ht="24" customHeight="1" x14ac:dyDescent="0.2">
      <c r="A114" s="17"/>
      <c r="B114" s="26" t="s">
        <v>31</v>
      </c>
      <c r="C114" s="82">
        <f>SUM(C115:C116)</f>
        <v>0</v>
      </c>
      <c r="D114" s="82">
        <f t="shared" ref="D114:E114" si="14">SUM(D115:D116)</f>
        <v>500</v>
      </c>
      <c r="E114" s="82">
        <f t="shared" si="14"/>
        <v>500</v>
      </c>
    </row>
    <row r="115" spans="1:5" ht="22.5" customHeight="1" x14ac:dyDescent="0.2">
      <c r="A115" s="17"/>
      <c r="B115" s="33" t="s">
        <v>13</v>
      </c>
      <c r="C115" s="21"/>
      <c r="D115" s="21">
        <v>500</v>
      </c>
      <c r="E115" s="21"/>
    </row>
    <row r="116" spans="1:5" ht="21.75" customHeight="1" x14ac:dyDescent="0.2">
      <c r="A116" s="17"/>
      <c r="B116" s="33" t="s">
        <v>21</v>
      </c>
      <c r="C116" s="21"/>
      <c r="D116" s="21"/>
      <c r="E116" s="21">
        <v>500</v>
      </c>
    </row>
    <row r="117" spans="1:5" ht="21.75" customHeight="1" x14ac:dyDescent="0.2">
      <c r="A117" s="17"/>
      <c r="B117" s="50" t="s">
        <v>48</v>
      </c>
      <c r="C117" s="82">
        <v>150</v>
      </c>
      <c r="D117" s="21"/>
      <c r="E117" s="21"/>
    </row>
    <row r="118" spans="1:5" ht="21.75" customHeight="1" x14ac:dyDescent="0.2">
      <c r="A118" s="17"/>
      <c r="B118" s="33" t="s">
        <v>13</v>
      </c>
      <c r="C118" s="21">
        <v>150</v>
      </c>
      <c r="D118" s="21"/>
      <c r="E118" s="21"/>
    </row>
    <row r="119" spans="1:5" x14ac:dyDescent="0.2">
      <c r="A119" s="17"/>
      <c r="B119" s="40" t="s">
        <v>32</v>
      </c>
      <c r="C119" s="82">
        <f>SUM(C120:C131)</f>
        <v>14158.9</v>
      </c>
      <c r="D119" s="82"/>
      <c r="E119" s="82"/>
    </row>
    <row r="120" spans="1:5" x14ac:dyDescent="0.2">
      <c r="A120" s="17"/>
      <c r="B120" s="31" t="s">
        <v>3</v>
      </c>
      <c r="C120" s="73">
        <v>6054.6</v>
      </c>
      <c r="D120" s="21"/>
      <c r="E120" s="21"/>
    </row>
    <row r="121" spans="1:5" x14ac:dyDescent="0.2">
      <c r="A121" s="17"/>
      <c r="B121" s="30" t="s">
        <v>4</v>
      </c>
      <c r="C121" s="74">
        <v>1100</v>
      </c>
      <c r="D121" s="21"/>
      <c r="E121" s="21"/>
    </row>
    <row r="122" spans="1:5" x14ac:dyDescent="0.2">
      <c r="A122" s="17"/>
      <c r="B122" s="30" t="s">
        <v>5</v>
      </c>
      <c r="C122" s="74">
        <v>929.5</v>
      </c>
      <c r="D122" s="21"/>
      <c r="E122" s="21"/>
    </row>
    <row r="123" spans="1:5" x14ac:dyDescent="0.2">
      <c r="A123" s="17"/>
      <c r="B123" s="30" t="s">
        <v>9</v>
      </c>
      <c r="C123" s="74">
        <v>646.5</v>
      </c>
      <c r="D123" s="21"/>
      <c r="E123" s="21"/>
    </row>
    <row r="124" spans="1:5" x14ac:dyDescent="0.2">
      <c r="A124" s="17"/>
      <c r="B124" s="30" t="s">
        <v>10</v>
      </c>
      <c r="C124" s="74">
        <v>408.2</v>
      </c>
      <c r="D124" s="21"/>
      <c r="E124" s="21"/>
    </row>
    <row r="125" spans="1:5" x14ac:dyDescent="0.2">
      <c r="A125" s="17"/>
      <c r="B125" s="30" t="s">
        <v>11</v>
      </c>
      <c r="C125" s="74">
        <v>579</v>
      </c>
      <c r="D125" s="21"/>
      <c r="E125" s="21"/>
    </row>
    <row r="126" spans="1:5" x14ac:dyDescent="0.2">
      <c r="A126" s="17"/>
      <c r="B126" s="30" t="s">
        <v>12</v>
      </c>
      <c r="C126" s="74">
        <v>829.4</v>
      </c>
      <c r="D126" s="21"/>
      <c r="E126" s="21"/>
    </row>
    <row r="127" spans="1:5" x14ac:dyDescent="0.2">
      <c r="A127" s="17"/>
      <c r="B127" s="30" t="s">
        <v>13</v>
      </c>
      <c r="C127" s="74">
        <v>563.4</v>
      </c>
      <c r="D127" s="21"/>
      <c r="E127" s="21"/>
    </row>
    <row r="128" spans="1:5" x14ac:dyDescent="0.2">
      <c r="A128" s="17"/>
      <c r="B128" s="30" t="s">
        <v>14</v>
      </c>
      <c r="C128" s="74">
        <v>1030.4000000000001</v>
      </c>
      <c r="D128" s="21"/>
      <c r="E128" s="21"/>
    </row>
    <row r="129" spans="1:5" x14ac:dyDescent="0.2">
      <c r="A129" s="17"/>
      <c r="B129" s="30" t="s">
        <v>15</v>
      </c>
      <c r="C129" s="74">
        <v>535.5</v>
      </c>
      <c r="D129" s="21"/>
      <c r="E129" s="21"/>
    </row>
    <row r="130" spans="1:5" x14ac:dyDescent="0.2">
      <c r="A130" s="17"/>
      <c r="B130" s="30" t="s">
        <v>16</v>
      </c>
      <c r="C130" s="74">
        <v>835.5</v>
      </c>
      <c r="D130" s="21"/>
      <c r="E130" s="21"/>
    </row>
    <row r="131" spans="1:5" x14ac:dyDescent="0.2">
      <c r="A131" s="23"/>
      <c r="B131" s="42" t="s">
        <v>17</v>
      </c>
      <c r="C131" s="74">
        <v>646.9</v>
      </c>
      <c r="D131" s="27"/>
      <c r="E131" s="27"/>
    </row>
    <row r="132" spans="1:5" ht="33.75" customHeight="1" x14ac:dyDescent="0.2">
      <c r="A132" s="5">
        <v>10</v>
      </c>
      <c r="B132" s="45" t="s">
        <v>22</v>
      </c>
      <c r="C132" s="46">
        <f>SUM(C133:C144)</f>
        <v>12306.445180000002</v>
      </c>
      <c r="D132" s="46">
        <f t="shared" ref="D132:E132" si="15">SUM(D133:D144)</f>
        <v>0</v>
      </c>
      <c r="E132" s="46">
        <f t="shared" si="15"/>
        <v>0</v>
      </c>
    </row>
    <row r="133" spans="1:5" x14ac:dyDescent="0.2">
      <c r="A133" s="41"/>
      <c r="B133" s="31" t="s">
        <v>3</v>
      </c>
      <c r="C133" s="73">
        <v>3006.6720799999998</v>
      </c>
      <c r="D133" s="84"/>
      <c r="E133" s="84"/>
    </row>
    <row r="134" spans="1:5" x14ac:dyDescent="0.2">
      <c r="A134" s="17"/>
      <c r="B134" s="30" t="s">
        <v>4</v>
      </c>
      <c r="C134" s="74">
        <v>821</v>
      </c>
      <c r="D134" s="27"/>
      <c r="E134" s="27"/>
    </row>
    <row r="135" spans="1:5" x14ac:dyDescent="0.2">
      <c r="A135" s="17"/>
      <c r="B135" s="30" t="s">
        <v>5</v>
      </c>
      <c r="C135" s="74">
        <v>921.45722999999998</v>
      </c>
      <c r="D135" s="27"/>
      <c r="E135" s="27"/>
    </row>
    <row r="136" spans="1:5" x14ac:dyDescent="0.2">
      <c r="A136" s="17"/>
      <c r="B136" s="30" t="s">
        <v>9</v>
      </c>
      <c r="C136" s="74">
        <v>1505.63698</v>
      </c>
      <c r="D136" s="27"/>
      <c r="E136" s="27"/>
    </row>
    <row r="137" spans="1:5" x14ac:dyDescent="0.2">
      <c r="A137" s="17"/>
      <c r="B137" s="30" t="s">
        <v>10</v>
      </c>
      <c r="C137" s="74">
        <v>310.87</v>
      </c>
      <c r="D137" s="27"/>
      <c r="E137" s="27"/>
    </row>
    <row r="138" spans="1:5" x14ac:dyDescent="0.2">
      <c r="A138" s="17"/>
      <c r="B138" s="30" t="s">
        <v>11</v>
      </c>
      <c r="C138" s="74">
        <v>750</v>
      </c>
      <c r="D138" s="27"/>
      <c r="E138" s="27"/>
    </row>
    <row r="139" spans="1:5" x14ac:dyDescent="0.2">
      <c r="A139" s="17"/>
      <c r="B139" s="30" t="s">
        <v>12</v>
      </c>
      <c r="C139" s="74">
        <v>888.94892000000004</v>
      </c>
      <c r="D139" s="27"/>
      <c r="E139" s="27"/>
    </row>
    <row r="140" spans="1:5" x14ac:dyDescent="0.2">
      <c r="A140" s="17"/>
      <c r="B140" s="30" t="s">
        <v>13</v>
      </c>
      <c r="C140" s="74">
        <v>202.2</v>
      </c>
      <c r="D140" s="27"/>
      <c r="E140" s="27"/>
    </row>
    <row r="141" spans="1:5" x14ac:dyDescent="0.2">
      <c r="A141" s="17"/>
      <c r="B141" s="30" t="s">
        <v>14</v>
      </c>
      <c r="C141" s="74">
        <v>625.99954000000002</v>
      </c>
      <c r="D141" s="27"/>
      <c r="E141" s="27"/>
    </row>
    <row r="142" spans="1:5" x14ac:dyDescent="0.2">
      <c r="A142" s="17"/>
      <c r="B142" s="30" t="s">
        <v>15</v>
      </c>
      <c r="C142" s="74">
        <v>52.1</v>
      </c>
      <c r="D142" s="27"/>
      <c r="E142" s="27"/>
    </row>
    <row r="143" spans="1:5" x14ac:dyDescent="0.2">
      <c r="A143" s="17"/>
      <c r="B143" s="30" t="s">
        <v>16</v>
      </c>
      <c r="C143" s="74">
        <v>1529.35303</v>
      </c>
      <c r="D143" s="27"/>
      <c r="E143" s="27"/>
    </row>
    <row r="144" spans="1:5" x14ac:dyDescent="0.2">
      <c r="A144" s="17"/>
      <c r="B144" s="30" t="s">
        <v>17</v>
      </c>
      <c r="C144" s="74">
        <v>1692.2074</v>
      </c>
      <c r="D144" s="27"/>
      <c r="E144" s="27"/>
    </row>
    <row r="145" spans="1:5" ht="125.25" customHeight="1" x14ac:dyDescent="0.2">
      <c r="A145" s="5">
        <v>11</v>
      </c>
      <c r="B145" s="45" t="s">
        <v>46</v>
      </c>
      <c r="C145" s="69">
        <f>SUM(C146:C151)</f>
        <v>50</v>
      </c>
      <c r="D145" s="85"/>
      <c r="E145" s="85"/>
    </row>
    <row r="146" spans="1:5" x14ac:dyDescent="0.2">
      <c r="A146" s="17"/>
      <c r="B146" s="47" t="s">
        <v>3</v>
      </c>
      <c r="C146" s="70">
        <v>20</v>
      </c>
      <c r="D146" s="70"/>
      <c r="E146" s="70"/>
    </row>
    <row r="147" spans="1:5" x14ac:dyDescent="0.2">
      <c r="A147" s="17"/>
      <c r="B147" s="37" t="s">
        <v>5</v>
      </c>
      <c r="C147" s="70">
        <v>7.5</v>
      </c>
      <c r="D147" s="70"/>
      <c r="E147" s="70"/>
    </row>
    <row r="148" spans="1:5" x14ac:dyDescent="0.2">
      <c r="A148" s="17"/>
      <c r="B148" s="37" t="s">
        <v>9</v>
      </c>
      <c r="C148" s="70">
        <v>7.5</v>
      </c>
      <c r="D148" s="70"/>
      <c r="E148" s="70"/>
    </row>
    <row r="149" spans="1:5" x14ac:dyDescent="0.2">
      <c r="A149" s="17"/>
      <c r="B149" s="37" t="s">
        <v>16</v>
      </c>
      <c r="C149" s="70">
        <v>7.5</v>
      </c>
      <c r="D149" s="70"/>
      <c r="E149" s="70"/>
    </row>
    <row r="150" spans="1:5" x14ac:dyDescent="0.2">
      <c r="A150" s="17"/>
      <c r="B150" s="37" t="s">
        <v>17</v>
      </c>
      <c r="C150" s="70">
        <v>7.5</v>
      </c>
      <c r="D150" s="70"/>
      <c r="E150" s="70"/>
    </row>
    <row r="151" spans="1:5" x14ac:dyDescent="0.2">
      <c r="A151" s="17"/>
      <c r="B151" s="37"/>
      <c r="C151" s="70"/>
      <c r="D151" s="70"/>
      <c r="E151" s="70"/>
    </row>
    <row r="152" spans="1:5" ht="115.5" customHeight="1" x14ac:dyDescent="0.2">
      <c r="A152" s="17">
        <v>12</v>
      </c>
      <c r="B152" s="45" t="s">
        <v>47</v>
      </c>
      <c r="C152" s="69">
        <f>SUM(C154)</f>
        <v>16.600000000000001</v>
      </c>
      <c r="D152" s="69">
        <f>SUM(D153:D154)</f>
        <v>122591.98718</v>
      </c>
      <c r="E152" s="69">
        <f>SUM(E153:E154)</f>
        <v>127950.36923</v>
      </c>
    </row>
    <row r="153" spans="1:5" ht="18" customHeight="1" x14ac:dyDescent="0.2">
      <c r="A153" s="17"/>
      <c r="B153" s="47" t="s">
        <v>3</v>
      </c>
      <c r="C153" s="69"/>
      <c r="D153" s="70">
        <v>122591.98718</v>
      </c>
      <c r="E153" s="70">
        <v>127950.36923</v>
      </c>
    </row>
    <row r="154" spans="1:5" x14ac:dyDescent="0.2">
      <c r="A154" s="17"/>
      <c r="B154" s="37" t="s">
        <v>14</v>
      </c>
      <c r="C154" s="70">
        <v>16.600000000000001</v>
      </c>
      <c r="D154" s="70"/>
      <c r="E154" s="70"/>
    </row>
    <row r="155" spans="1:5" x14ac:dyDescent="0.2">
      <c r="A155" s="17"/>
      <c r="B155" s="37"/>
      <c r="C155" s="78"/>
      <c r="D155" s="78"/>
      <c r="E155" s="78"/>
    </row>
    <row r="156" spans="1:5" x14ac:dyDescent="0.2">
      <c r="A156" s="17"/>
      <c r="B156" s="37"/>
      <c r="C156" s="78"/>
      <c r="D156" s="78"/>
      <c r="E156" s="78"/>
    </row>
    <row r="157" spans="1:5" x14ac:dyDescent="0.2">
      <c r="A157" s="16"/>
      <c r="B157" s="28" t="s">
        <v>1</v>
      </c>
      <c r="C157" s="29">
        <f>SUM(C11+C23+C35+C48+C61+C74+C86+C91+C102+C132+C145+C152)</f>
        <v>428544.54062999994</v>
      </c>
      <c r="D157" s="29">
        <f>SUM(D11+D23+D35+D48+D61+D74+D86+D91+D102+D132+D145+D152)</f>
        <v>312986.59830000001</v>
      </c>
      <c r="E157" s="29">
        <f t="shared" ref="D157:E157" si="16">SUM(E11+E23+E35+E48+E61+E74+E86+E91+E102+E132+E145+E152)</f>
        <v>590683.04162999999</v>
      </c>
    </row>
  </sheetData>
  <mergeCells count="10">
    <mergeCell ref="C9:E9"/>
    <mergeCell ref="B9:B10"/>
    <mergeCell ref="A9:A10"/>
    <mergeCell ref="A8:B8"/>
    <mergeCell ref="A6:E7"/>
    <mergeCell ref="B2:E2"/>
    <mergeCell ref="B3:E3"/>
    <mergeCell ref="B1:E1"/>
    <mergeCell ref="B4:E4"/>
    <mergeCell ref="B5:E5"/>
  </mergeCells>
  <pageMargins left="0" right="0" top="0" bottom="0" header="0.31496062992125984" footer="0.31496062992125984"/>
  <pageSetup paperSize="9" scale="72" orientation="portrait" r:id="rId1"/>
  <rowBreaks count="1" manualBreakCount="1">
    <brk id="9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2023-01-12T03:07:32Z</cp:lastPrinted>
  <dcterms:created xsi:type="dcterms:W3CDTF">2019-10-28T08:19:03Z</dcterms:created>
  <dcterms:modified xsi:type="dcterms:W3CDTF">2023-01-12T10:32:47Z</dcterms:modified>
</cp:coreProperties>
</file>